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0E8AD922-F5D7-4C45-BEC2-052ED101A58B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<sst xmlns="http://schemas.openxmlformats.org/spreadsheetml/2006/main" count="1489" uniqueCount="467">
  <si>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</si>
  <si>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</si>
  <si>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</si>
  <si>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</si>
  <si>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</si>
  <si>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</si>
  <si>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</si>
  <si>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</si>
  <si>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</si>
  <si>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</si>
  <si>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</si>
  <si>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</si>
  <si>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</si>
  <si>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</si>
  <si>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</si>
  <si>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</si>
  <si>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</si>
  <si>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</si>
  <si>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</si>
  <si>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</si>
  <si>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</si>
  <si>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</si>
  <si>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</si>
  <si>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</si>
  <si>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</si>
  <si>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</si>
  <si>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</si>
  <si>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</si>
  <si>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</si>
  <si>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</si>
  <si>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</si>
  <si>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</si>
  <si>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</si>
  <si>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</si>
  <si>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</si>
  <si>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</si>
  <si>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</si>
  <si>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</si>
  <si>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</si>
  <si>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</si>
  <si>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</si>
  <si>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</si>
  <si>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</si>
  <si>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</si>
  <si>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</si>
  <si>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</si>
  <si>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</si>
  <si>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</si>
  <si>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</si>
  <si>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</si>
  <si>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</si>
  <si>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</si>
  <si>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</si>
  <si>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</si>
  <si>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</si>
  <si>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</si>
  <si>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</si>
  <si>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</si>
  <si>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</si>
  <si>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</si>
  <si>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</si>
  <si>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</si>
  <si>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</si>
  <si>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</si>
  <si>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</si>
  <si>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</si>
  <si>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</si>
  <si>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</si>
  <si>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</si>
  <si>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</si>
  <si>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</si>
  <si>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</si>
  <si>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</si>
  <si>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</si>
  <si>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</si>
  <si>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</si>
  <si>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</si>
  <si>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</si>
  <si>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</si>
  <si>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</si>
  <si>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</si>
  <si>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</si>
  <si>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</si>
  <si>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</si>
  <si>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</si>
  <si>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</si>
  <si>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</si>
  <si>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</si>
  <si>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</si>
  <si>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</si>
  <si>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</si>
  <si>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</si>
  <si>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</si>
  <si>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</si>
  <si>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</si>
  <si>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</si>
  <si>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</si>
  <si>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</si>
  <si>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</si>
  <si>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</si>
  <si>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</si>
  <si>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</si>
  <si>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</si>
  <si>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</si>
  <si>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</si>
  <si>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</si>
  <si>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</si>
  <si>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</si>
  <si>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</si>
  <si>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</si>
  <si>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</si>
  <si>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</si>
  <si>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</si>
  <si>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</si>
  <si>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</si>
  <si>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</si>
  <si>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</si>
  <si>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</si>
  <si>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</si>
  <si>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</si>
  <si>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</si>
  <si>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</si>
  <si>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</si>
  <si>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</si>
  <si>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</si>
  <si>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</si>
  <si>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</si>
  <si>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</si>
  <si>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</si>
  <si>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</si>
  <si>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</si>
  <si>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</si>
  <si>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</si>
  <si>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</si>
  <si>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</si>
  <si>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</si>
  <si>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</si>
  <si>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</si>
  <si>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</si>
  <si>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</si>
  <si>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</si>
  <si>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</si>
  <si>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</si>
  <si>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</si>
  <si>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</si>
  <si>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</si>
  <si>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</si>
  <si>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</si>
  <si>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</si>
  <si>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</si>
  <si>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</si>
  <si>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</si>
  <si>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</si>
  <si>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</si>
  <si>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</si>
  <si>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</si>
  <si>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</si>
  <si>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</si>
  <si>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</si>
  <si>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</si>
  <si>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</si>
  <si>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</si>
  <si>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</si>
  <si>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</si>
  <si>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</si>
  <si>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</si>
  <si>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</si>
  <si>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</si>
  <si>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</si>
  <si>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</si>
  <si>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</si>
  <si>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</si>
  <si>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</si>
  <si>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</si>
  <si>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</si>
  <si>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Social and Human Service Assistants</t>
  </si>
  <si>
    <t>Maintenance and Repair Workers, General</t>
  </si>
  <si>
    <t>Occupational Therapists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</si>
  <si>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</si>
  <si>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</si>
  <si>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</si>
  <si>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</si>
  <si>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</si>
  <si>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</si>
  <si>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</si>
  <si>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</si>
  <si>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</si>
  <si>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</si>
  <si>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</si>
  <si>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</si>
  <si>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</si>
  <si>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</si>
  <si>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</si>
  <si>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</si>
  <si>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</si>
  <si>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</si>
  <si>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</si>
  <si>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</si>
  <si>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</si>
  <si>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</si>
  <si>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</si>
  <si>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</si>
  <si>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</si>
  <si>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</si>
  <si>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</si>
  <si>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</si>
  <si>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</si>
  <si>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</si>
  <si>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</si>
  <si>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</si>
  <si>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</si>
  <si>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</si>
  <si>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</si>
  <si>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</si>
  <si>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</si>
  <si>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</si>
  <si>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</si>
  <si>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</si>
  <si>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</si>
  <si>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</si>
  <si>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</si>
  <si>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</si>
  <si>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</si>
  <si>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</si>
  <si>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</si>
  <si>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</si>
  <si>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</si>
  <si>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</si>
  <si>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</si>
  <si>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</si>
  <si>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</si>
  <si>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</si>
  <si>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</si>
  <si>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</si>
  <si>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</si>
  <si>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</si>
  <si>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</si>
  <si>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</si>
  <si>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</si>
  <si>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</si>
  <si>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</si>
  <si>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</si>
  <si>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</si>
  <si>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</si>
  <si>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</si>
  <si>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</si>
  <si>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</si>
  <si>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</si>
  <si>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</si>
  <si>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</si>
  <si>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</si>
  <si>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</si>
  <si>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</si>
  <si>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</si>
  <si>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</si>
  <si>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</si>
  <si>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</si>
  <si>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</si>
  <si>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</si>
  <si>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</si>
  <si>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</si>
  <si>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</si>
  <si>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</si>
  <si>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</si>
  <si>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</si>
  <si>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</si>
  <si>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</si>
  <si>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</si>
  <si>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</si>
  <si>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</si>
  <si>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</si>
  <si>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</si>
  <si>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</si>
  <si>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</si>
  <si>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</si>
  <si>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</si>
  <si>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</si>
  <si>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</si>
  <si>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</si>
  <si>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</si>
  <si>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</si>
  <si>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</si>
  <si>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</si>
  <si>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</si>
  <si>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</si>
  <si>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</si>
  <si>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</si>
  <si>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</si>
  <si>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</si>
  <si>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</si>
  <si>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</si>
  <si>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</si>
  <si>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</si>
  <si>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</si>
  <si>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</si>
  <si>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</si>
  <si>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</si>
  <si>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</si>
  <si>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</si>
  <si>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</si>
  <si>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</si>
  <si>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</si>
  <si>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</si>
  <si>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</si>
  <si>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</si>
  <si>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</si>
  <si>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</si>
  <si>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</si>
  <si>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</si>
  <si>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</si>
  <si>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</si>
  <si>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</si>
  <si>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</si>
  <si>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</si>
  <si>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</si>
  <si>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</si>
  <si>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</si>
  <si>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</si>
  <si>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</si>
  <si>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</si>
  <si>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</si>
  <si>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</si>
  <si>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</si>
  <si>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</si>
  <si>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</si>
  <si>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</si>
  <si>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</si>
  <si>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</si>
  <si>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</si>
  <si>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</si>
  <si>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</si>
  <si>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</si>
  <si>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</si>
  <si>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</si>
  <si>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</si>
  <si>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Food Services and Drinking Places</t>
  </si>
  <si>
    <t>Ambulatory Health Care Services</t>
  </si>
  <si>
    <t>Administrative and Support Services</t>
  </si>
  <si>
    <t>Transportation Equipment Manufacturing</t>
  </si>
  <si>
    <t>Hospitals</t>
  </si>
  <si>
    <t>General Merchandise Stores</t>
  </si>
  <si>
    <t>Nursing and Residential Care Facilities</t>
  </si>
  <si>
    <t>Specialty Trade Contractors</t>
  </si>
  <si>
    <t>Professional and Technical Services</t>
  </si>
  <si>
    <t>Food and Beverage Stores</t>
  </si>
  <si>
    <t>Merchant Wholesalers, Durable Goods</t>
  </si>
  <si>
    <t>Fabricated Metal Product Manufacturing</t>
  </si>
  <si>
    <t>Motor Vehicle and Parts Dealers</t>
  </si>
  <si>
    <t>Educational Services</t>
  </si>
  <si>
    <t>Credit Intermediation &amp; Related Activity</t>
  </si>
  <si>
    <t>Management of Companies and Enterprises</t>
  </si>
  <si>
    <t>Museums, Historical Sites, and Similar Instit</t>
  </si>
  <si>
    <t>Crop Production</t>
  </si>
  <si>
    <t>Construction of Buildings</t>
  </si>
  <si>
    <t>Nonstore Retailers</t>
  </si>
  <si>
    <t>Beverage &amp; Tobacco Product Manufacturing</t>
  </si>
  <si>
    <t>Heavy and Civil Engineering Construction</t>
  </si>
  <si>
    <t>Textile Product Mills</t>
  </si>
  <si>
    <t>Mining (except Oil and Gas)</t>
  </si>
  <si>
    <t>Waste Management and Remediation Service</t>
  </si>
  <si>
    <t>Animal Production</t>
  </si>
  <si>
    <t>Health and Personal Care Stores</t>
  </si>
  <si>
    <t>Miscellaneous Manufacturing</t>
  </si>
  <si>
    <t>Electrical Equipment and Appliances</t>
  </si>
  <si>
    <t>Private Households</t>
  </si>
  <si>
    <t>Electronic Markets and Agents/Brokers</t>
  </si>
  <si>
    <t>Publishing Industries</t>
  </si>
  <si>
    <t>Electronics and Appliance Stores</t>
  </si>
  <si>
    <t>Personal and Laundry Services</t>
  </si>
  <si>
    <t>Support Activities for Transportation</t>
  </si>
  <si>
    <t>Rental and Leasing Services</t>
  </si>
  <si>
    <t>Furniture and Home Furnishings Stores</t>
  </si>
  <si>
    <t>Religious, Grantmaking, Civic, Professional,</t>
  </si>
  <si>
    <t>Sporting Goods/Hobby/Book/Music Stores</t>
  </si>
  <si>
    <t>Gasoline Stations</t>
  </si>
  <si>
    <t>First-Line Supervisors of Food Preparation and Ser</t>
  </si>
  <si>
    <t>Landscaping and Groundskeeping Workers</t>
  </si>
  <si>
    <t>Stock Clerks and Order Fillers</t>
  </si>
  <si>
    <t>Medical and Health Services Managers</t>
  </si>
  <si>
    <t>Medical Assistants</t>
  </si>
  <si>
    <t>First-Line Supervisors of Office and Administrativ</t>
  </si>
  <si>
    <t>First-Line Supervisors of Production and Operating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</si>
  <si>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</si>
  <si>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</si>
  <si>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</si>
  <si>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</si>
  <si>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</si>
  <si>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</si>
  <si>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</si>
  <si>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</si>
  <si>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</si>
  <si>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</si>
  <si>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</si>
  <si>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</si>
  <si>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</si>
  <si>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</si>
  <si>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</si>
  <si>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</si>
  <si>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</si>
  <si>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</si>
  <si>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</si>
  <si>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</si>
  <si>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</si>
  <si>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</si>
  <si>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Web Developers</t>
  </si>
  <si>
    <t>Dental Laboratory Technicians</t>
  </si>
  <si>
    <t>Nurse Practitioners</t>
  </si>
  <si>
    <t>Industrial Machinery Mechanics</t>
  </si>
  <si>
    <t>Veterinary Technologists and Technicians</t>
  </si>
  <si>
    <t>Software Developers, Applications</t>
  </si>
  <si>
    <t>Software Developers, Systems Software</t>
  </si>
  <si>
    <t>Computer-Controlled Machine Tool Operators, Metal and Plasti</t>
  </si>
  <si>
    <t>Emergency Medical Technicians and Paramedics</t>
  </si>
  <si>
    <t>Massage Therapists</t>
  </si>
  <si>
    <t>Meat, Poultry, and Fish Cutters and Trimmers</t>
  </si>
  <si>
    <t>Physician Assistants</t>
  </si>
  <si>
    <t>Market Research Analysts and Marketing Specialists</t>
  </si>
  <si>
    <t>Optometrists</t>
  </si>
  <si>
    <t>Food Batchmakers</t>
  </si>
  <si>
    <t>Truck Drivers, Heavy and Tractor-Trailer</t>
  </si>
  <si>
    <t>Home Health Aides</t>
  </si>
  <si>
    <t>Team Assemblers</t>
  </si>
  <si>
    <t>Combined Food Preparation and Serving Workers, Including Fas</t>
  </si>
  <si>
    <t>Personal and Home Care Aides</t>
  </si>
  <si>
    <t>Machinists</t>
  </si>
  <si>
    <t>Construction Laborers</t>
  </si>
  <si>
    <t>Electricians</t>
  </si>
  <si>
    <t>Accountants and Auditors</t>
  </si>
  <si>
    <t>General and Operations Managers</t>
  </si>
  <si>
    <t>Janitors and Cleaners, Except Maids and Housekeeping Cleaner</t>
  </si>
  <si>
    <t>Physicians and Surgeons, All Other</t>
  </si>
  <si>
    <t>Financial Managers</t>
  </si>
  <si>
    <t>Computer Systems Analysts</t>
  </si>
  <si>
    <t>Mechanical Engineers</t>
  </si>
  <si>
    <t>Personal Financial Advisors</t>
  </si>
  <si>
    <t>Industrial Engineers</t>
  </si>
  <si>
    <t>Dentists, General</t>
  </si>
  <si>
    <t>Management Analysts</t>
  </si>
  <si>
    <t>Insurance Sales Agents</t>
  </si>
  <si>
    <t>Computer-Controlled Machine Tool Operators, Metal</t>
  </si>
  <si>
    <t>Plumbers, Pipefitters, and Steamfitters</t>
  </si>
  <si>
    <t>Sales Rep., Wholesale &amp; Manufacturing, Except Tech</t>
  </si>
  <si>
    <t>Correctional Officers and Jailers</t>
  </si>
  <si>
    <t>Bus &amp; Truck Mechanics &amp; Diesel Engine Specialists</t>
  </si>
  <si>
    <t>Billing and Posting Clerks</t>
  </si>
  <si>
    <t>Heating, Air Conditioning, and Refrigeration Mecha</t>
  </si>
  <si>
    <t>Automotive Body and Related Repairers</t>
  </si>
  <si>
    <t>Electrical Power-Line Installers and Repairers</t>
  </si>
  <si>
    <t>Opticians, Dispensing</t>
  </si>
  <si>
    <t>Medical Secretaries</t>
  </si>
  <si>
    <t>Supervisors of Construction and Extraction Workers</t>
  </si>
  <si>
    <t>First-Line Supervisors of Mechanics, Installers, a</t>
  </si>
  <si>
    <t>First-Line Supervisors of Trans. &amp; Material-Moving</t>
  </si>
  <si>
    <t>Industrial Truck and Tractor Operators</t>
  </si>
  <si>
    <t>First-Line Supervisors of Non-Retail Sales Workers</t>
  </si>
  <si>
    <t>Loan Interviewers and Clerks</t>
  </si>
  <si>
    <t>Property, Real Estate &amp; Community Assoc. Mgr.</t>
  </si>
  <si>
    <t>First-Line Supervisors of Personal Service Workers</t>
  </si>
  <si>
    <t>Farmers, Ranchers &amp; Other Ag. Managers</t>
  </si>
  <si>
    <t>First-Line Supervisors of Helpers, Laborers, and M</t>
  </si>
  <si>
    <t>Supervisors of Landscaping, Lawn Service &amp; Grounds</t>
  </si>
  <si>
    <t>Region 6 - East Michigan Prosperity Region</t>
  </si>
  <si>
    <t>Table 36 - Population Living Below the Poverty Level - 2012 - 2017</t>
  </si>
  <si>
    <t>2017           Total Unemployment</t>
  </si>
  <si>
    <t>2017                 &gt; 26 Weeks Unemployed</t>
  </si>
  <si>
    <t>2017                  % of Total Unemployed</t>
  </si>
  <si>
    <t>Table 34 - Long Term Unemployment by Prosperity Region - 2015 - 2017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</si>
</sst>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3" fontId="3" fillId="0" borderId="5" xfId="0" applyNumberFormat="1" applyFont="1" applyFill="1" applyBorder="1" applyAlignment="1">
      <alignment horizontal="right" wrapText="1" indent="10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12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right" wrapText="1" indent="10"/>
    </xf>
    <xf numFmtId="0" fontId="3" fillId="0" borderId="5" xfId="0" applyFont="1" applyFill="1" applyBorder="1" applyAlignment="1">
      <alignment horizontal="right" wrapText="1" indent="10"/>
    </xf>
    <xf numFmtId="165" fontId="3" fillId="0" borderId="4" xfId="0" applyNumberFormat="1" applyFont="1" applyFill="1" applyBorder="1" applyAlignment="1">
      <alignment horizontal="right" wrapText="1" indent="9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3" fontId="3" fillId="0" borderId="7" xfId="0" applyNumberFormat="1" applyFont="1" applyFill="1" applyBorder="1" applyAlignment="1">
      <alignment horizontal="right" wrapText="1" indent="1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16" xfId="0" applyNumberFormat="1" applyFont="1" applyBorder="1"/>
    <xf numFmtId="165" fontId="3" fillId="0" borderId="16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  <xf numFmtId="3" fontId="3" fillId="0" borderId="13" xfId="0" applyNumberFormat="1" applyFont="1" applyFill="1" applyBorder="1" applyAlignment="1">
      <alignment horizontal="right" wrapText="1" indent="10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I1199" sqref="I1199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193" t="s">
        <v>461</v>
      </c>
      <c r="B1" s="193"/>
      <c r="C1" s="193"/>
      <c r="D1" s="193"/>
      <c r="E1" s="193"/>
      <c r="F1" s="193"/>
      <c r="G1" s="193"/>
      <c r="H1" s="70"/>
      <c r="I1" s="11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68"/>
    </row>
    <row r="2" spans="1:47" s="1" customFormat="1" ht="15.95" customHeight="1" x14ac:dyDescent="0.2">
      <c r="A2" s="193"/>
      <c r="B2" s="193"/>
      <c r="C2" s="193"/>
      <c r="D2" s="193"/>
      <c r="E2" s="193"/>
      <c r="F2" s="193"/>
      <c r="G2" s="19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68"/>
    </row>
    <row r="3" spans="1:47" s="2" customFormat="1" ht="15.95" customHeight="1" x14ac:dyDescent="0.2">
      <c r="A3" s="165"/>
      <c r="B3" s="165"/>
      <c r="C3" s="165"/>
      <c r="D3" s="165"/>
      <c r="E3" s="165"/>
      <c r="F3" s="165"/>
      <c r="G3" s="16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7" t="s">
        <v>325</v>
      </c>
      <c r="B4" s="147"/>
      <c r="C4" s="147"/>
      <c r="D4" s="147"/>
      <c r="E4" s="147"/>
      <c r="F4" s="147"/>
      <c r="G4" s="14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52" t="s">
        <v>1</v>
      </c>
      <c r="B5" s="152">
        <v>2011</v>
      </c>
      <c r="C5" s="152">
        <v>2013</v>
      </c>
      <c r="D5" s="152">
        <v>2015</v>
      </c>
      <c r="E5" s="152">
        <v>2017</v>
      </c>
      <c r="F5" s="152" t="s">
        <v>326</v>
      </c>
      <c r="G5" s="152" t="s">
        <v>327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63"/>
      <c r="B6" s="163"/>
      <c r="C6" s="163"/>
      <c r="D6" s="163"/>
      <c r="E6" s="163"/>
      <c r="F6" s="163"/>
      <c r="G6" s="1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3"/>
      <c r="B7" s="153"/>
      <c r="C7" s="153"/>
      <c r="D7" s="153"/>
      <c r="E7" s="153"/>
      <c r="F7" s="153"/>
      <c r="G7" s="15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3" t="s">
        <v>164</v>
      </c>
      <c r="B8" s="134">
        <v>872301</v>
      </c>
      <c r="C8" s="134">
        <v>861108</v>
      </c>
      <c r="D8" s="134">
        <v>853725</v>
      </c>
      <c r="E8" s="134">
        <v>848668</v>
      </c>
      <c r="F8" s="134">
        <v>-23633</v>
      </c>
      <c r="G8" s="135">
        <v>-2.8000000000000001E-2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3" t="s">
        <v>158</v>
      </c>
      <c r="B9" s="134">
        <v>421901</v>
      </c>
      <c r="C9" s="134">
        <v>415489</v>
      </c>
      <c r="D9" s="134">
        <v>410249</v>
      </c>
      <c r="E9" s="134">
        <v>407385</v>
      </c>
      <c r="F9" s="134">
        <v>-14516</v>
      </c>
      <c r="G9" s="135">
        <v>-3.5999999999999997E-2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3" t="s">
        <v>45</v>
      </c>
      <c r="B10" s="134">
        <v>32758</v>
      </c>
      <c r="C10" s="134">
        <v>32236</v>
      </c>
      <c r="D10" s="134">
        <v>31755</v>
      </c>
      <c r="E10" s="134">
        <v>31280</v>
      </c>
      <c r="F10" s="134">
        <v>-1478</v>
      </c>
      <c r="G10" s="135">
        <v>-4.7E-2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3" t="s">
        <v>57</v>
      </c>
      <c r="B11" s="134">
        <v>88052</v>
      </c>
      <c r="C11" s="134">
        <v>88216</v>
      </c>
      <c r="D11" s="134">
        <v>88350</v>
      </c>
      <c r="E11" s="134">
        <v>88174</v>
      </c>
      <c r="F11" s="134">
        <v>122</v>
      </c>
      <c r="G11" s="135">
        <v>1E-3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133" t="s">
        <v>86</v>
      </c>
      <c r="B12" s="134">
        <v>161524</v>
      </c>
      <c r="C12" s="134">
        <v>160187</v>
      </c>
      <c r="D12" s="134">
        <v>159742</v>
      </c>
      <c r="E12" s="134">
        <v>159350</v>
      </c>
      <c r="F12" s="134">
        <v>-2174</v>
      </c>
      <c r="G12" s="135">
        <v>-1.4E-2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133" t="s">
        <v>88</v>
      </c>
      <c r="B13" s="134">
        <v>42704</v>
      </c>
      <c r="C13" s="134">
        <v>41900</v>
      </c>
      <c r="D13" s="134">
        <v>41454</v>
      </c>
      <c r="E13" s="134">
        <v>41269</v>
      </c>
      <c r="F13" s="134">
        <v>-1435</v>
      </c>
      <c r="G13" s="135">
        <v>-3.5000000000000003E-2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133" t="s">
        <v>90</v>
      </c>
      <c r="B14" s="134">
        <v>69965</v>
      </c>
      <c r="C14" s="134">
        <v>68868</v>
      </c>
      <c r="D14" s="134">
        <v>68458</v>
      </c>
      <c r="E14" s="134">
        <v>68446</v>
      </c>
      <c r="F14" s="134">
        <v>-1519</v>
      </c>
      <c r="G14" s="135">
        <v>-2.1999999999999999E-2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133" t="s">
        <v>91</v>
      </c>
      <c r="B15" s="134">
        <v>55397</v>
      </c>
      <c r="C15" s="134">
        <v>54212</v>
      </c>
      <c r="D15" s="134">
        <v>53717</v>
      </c>
      <c r="E15" s="134">
        <v>52764</v>
      </c>
      <c r="F15" s="134">
        <v>-2633</v>
      </c>
      <c r="G15" s="135">
        <v>-0.05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6"/>
      <c r="B16" s="21"/>
      <c r="C16" s="21"/>
      <c r="D16" s="21"/>
      <c r="E16" s="21"/>
      <c r="F16" s="21"/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6"/>
      <c r="B17" s="21"/>
      <c r="C17" s="21"/>
      <c r="D17" s="21"/>
      <c r="E17" s="21"/>
      <c r="F17" s="21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6"/>
      <c r="B18" s="21"/>
      <c r="C18" s="21"/>
      <c r="D18" s="21"/>
      <c r="E18" s="21"/>
      <c r="F18" s="21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6"/>
      <c r="B19" s="21"/>
      <c r="C19" s="21"/>
      <c r="D19" s="21"/>
      <c r="E19" s="21"/>
      <c r="F19" s="21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6"/>
      <c r="B20" s="21"/>
      <c r="C20" s="21"/>
      <c r="D20" s="21"/>
      <c r="E20" s="21"/>
      <c r="F20" s="21"/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6"/>
      <c r="B21" s="21"/>
      <c r="C21" s="21"/>
      <c r="D21" s="21"/>
      <c r="E21" s="21"/>
      <c r="F21" s="21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3">
        <v>9876199</v>
      </c>
      <c r="C24" s="83">
        <v>9899219</v>
      </c>
      <c r="D24" s="83">
        <v>9918170</v>
      </c>
      <c r="E24" s="83">
        <v>9962311</v>
      </c>
      <c r="F24" s="83">
        <f>E24-B24</f>
        <v>86112</v>
      </c>
      <c r="G24" s="97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3">
        <v>311644280</v>
      </c>
      <c r="C25" s="83">
        <v>316234505</v>
      </c>
      <c r="D25" s="83">
        <v>321039839</v>
      </c>
      <c r="E25" s="83">
        <v>325719178</v>
      </c>
      <c r="F25" s="83">
        <f>E25-B25</f>
        <v>14074898</v>
      </c>
      <c r="G25" s="97">
        <f>F25/B25</f>
        <v>4.5163344567081418E-2</v>
      </c>
      <c r="H25" s="1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61" t="s">
        <v>239</v>
      </c>
      <c r="B26" s="161"/>
      <c r="C26" s="161"/>
      <c r="D26" s="161"/>
      <c r="E26" s="161"/>
      <c r="F26" s="16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236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92"/>
      <c r="B28" s="192"/>
      <c r="C28" s="192"/>
      <c r="D28" s="192"/>
      <c r="E28" s="192"/>
      <c r="F28" s="192"/>
      <c r="G28" s="19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294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52" t="s">
        <v>4</v>
      </c>
      <c r="B30" s="152" t="s">
        <v>262</v>
      </c>
      <c r="C30" s="152" t="s">
        <v>6</v>
      </c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63"/>
      <c r="B31" s="163"/>
      <c r="C31" s="163"/>
      <c r="D31" s="4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3"/>
      <c r="B32" s="153"/>
      <c r="C32" s="153"/>
      <c r="D32" s="4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"/>
    </row>
    <row r="33" spans="1:47" s="3" customFormat="1" ht="15.95" customHeight="1" x14ac:dyDescent="0.2">
      <c r="A33" s="14" t="s">
        <v>5</v>
      </c>
      <c r="B33" s="134">
        <v>858065</v>
      </c>
      <c r="C33" s="88">
        <f>B33/$B$33</f>
        <v>1</v>
      </c>
      <c r="D33" s="5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1"/>
    </row>
    <row r="34" spans="1:47" s="2" customFormat="1" ht="15.95" customHeight="1" x14ac:dyDescent="0.2">
      <c r="A34" s="15" t="s">
        <v>111</v>
      </c>
      <c r="B34" s="134"/>
      <c r="C34" s="89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229</v>
      </c>
      <c r="B35" s="134">
        <v>57692</v>
      </c>
      <c r="C35" s="90">
        <f t="shared" ref="C35:C52" si="0">B35/$B$33</f>
        <v>6.7234999679511465E-2</v>
      </c>
      <c r="D35" s="5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4">
        <v>52681</v>
      </c>
      <c r="C36" s="89">
        <f t="shared" si="0"/>
        <v>6.1395115754633973E-2</v>
      </c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4">
        <v>323618</v>
      </c>
      <c r="C37" s="89">
        <f t="shared" si="0"/>
        <v>0.3771485843147081</v>
      </c>
      <c r="D37" s="5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4">
        <v>124445</v>
      </c>
      <c r="C38" s="89">
        <f t="shared" si="0"/>
        <v>0.14502980543432023</v>
      </c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4">
        <v>142017</v>
      </c>
      <c r="C39" s="89">
        <f t="shared" si="0"/>
        <v>0.16550844050275912</v>
      </c>
      <c r="D39" s="5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4"/>
      <c r="C40" s="89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4">
        <v>421003</v>
      </c>
      <c r="C41" s="89">
        <f t="shared" si="0"/>
        <v>0.49064231730696395</v>
      </c>
      <c r="D41" s="5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4">
        <v>437062</v>
      </c>
      <c r="C42" s="89">
        <f t="shared" si="0"/>
        <v>0.50935768269303605</v>
      </c>
      <c r="D42" s="5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230</v>
      </c>
      <c r="B43" s="134"/>
      <c r="C43" s="89"/>
      <c r="D43" s="5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4">
        <v>733822</v>
      </c>
      <c r="C44" s="89">
        <f t="shared" si="0"/>
        <v>0.85520560796676237</v>
      </c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223</v>
      </c>
      <c r="B45" s="134">
        <v>89447</v>
      </c>
      <c r="C45" s="89">
        <f t="shared" si="0"/>
        <v>0.10424268557743295</v>
      </c>
      <c r="D45" s="5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4">
        <v>2774</v>
      </c>
      <c r="C46" s="89">
        <f t="shared" si="0"/>
        <v>3.2328553198184289E-3</v>
      </c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234</v>
      </c>
      <c r="B47" s="134">
        <v>151</v>
      </c>
      <c r="C47" s="89">
        <f t="shared" si="0"/>
        <v>1.75977344373678E-4</v>
      </c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224</v>
      </c>
      <c r="B48" s="134">
        <v>6483</v>
      </c>
      <c r="C48" s="89">
        <f t="shared" si="0"/>
        <v>7.5553716793016843E-3</v>
      </c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4">
        <v>4466</v>
      </c>
      <c r="C49" s="89">
        <f t="shared" si="0"/>
        <v>5.2047339071049394E-3</v>
      </c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4">
        <v>20922</v>
      </c>
      <c r="C50" s="89">
        <f t="shared" si="0"/>
        <v>2.43827682052059E-2</v>
      </c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4"/>
      <c r="C51" s="89"/>
      <c r="D51" s="5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4">
        <v>28297</v>
      </c>
      <c r="C52" s="91">
        <f t="shared" si="0"/>
        <v>3.2977688170476596E-2</v>
      </c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94" t="s">
        <v>239</v>
      </c>
      <c r="B53" s="194"/>
      <c r="C53" s="195"/>
      <c r="D53" s="195"/>
      <c r="E53" s="195"/>
      <c r="F53" s="195"/>
      <c r="G53" s="19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265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66"/>
      <c r="B56" s="166"/>
      <c r="C56" s="166"/>
      <c r="D56" s="166"/>
      <c r="E56" s="166"/>
      <c r="F56" s="166"/>
      <c r="G56" s="16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7" t="s">
        <v>266</v>
      </c>
      <c r="B57" s="147"/>
      <c r="C57" s="147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52" t="s">
        <v>4</v>
      </c>
      <c r="B58" s="158" t="s">
        <v>262</v>
      </c>
      <c r="C58" s="152" t="s">
        <v>6</v>
      </c>
      <c r="D58" s="127"/>
      <c r="E58" s="4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3"/>
      <c r="B59" s="160"/>
      <c r="C59" s="153"/>
      <c r="D59" s="127"/>
      <c r="E59" s="4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197</v>
      </c>
      <c r="B60" s="134">
        <v>73566</v>
      </c>
      <c r="C60" s="135">
        <v>1</v>
      </c>
      <c r="D60" s="52"/>
      <c r="E60" s="4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212</v>
      </c>
      <c r="B61" s="134">
        <v>13137</v>
      </c>
      <c r="C61" s="135">
        <v>0.17899999999999999</v>
      </c>
      <c r="D61" s="52"/>
      <c r="E61" s="4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213</v>
      </c>
      <c r="B62" s="134">
        <v>25037</v>
      </c>
      <c r="C62" s="135">
        <v>0.34</v>
      </c>
      <c r="D62" s="52"/>
      <c r="E62" s="4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214</v>
      </c>
      <c r="B63" s="134">
        <v>31488</v>
      </c>
      <c r="C63" s="135">
        <v>0.42799999999999999</v>
      </c>
      <c r="D63" s="52"/>
      <c r="E63" s="4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215</v>
      </c>
      <c r="B64" s="134">
        <v>3904</v>
      </c>
      <c r="C64" s="135">
        <v>5.2999999999999999E-2</v>
      </c>
      <c r="D64" s="52"/>
      <c r="E64" s="4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216</v>
      </c>
      <c r="B65" s="134"/>
      <c r="C65" s="135"/>
      <c r="D65" s="52"/>
      <c r="E65" s="4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198</v>
      </c>
      <c r="B66" s="134">
        <v>590080</v>
      </c>
      <c r="C66" s="135">
        <v>1</v>
      </c>
      <c r="D66" s="52"/>
      <c r="E66" s="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217</v>
      </c>
      <c r="B67" s="134">
        <v>15639</v>
      </c>
      <c r="C67" s="135">
        <v>2.7E-2</v>
      </c>
      <c r="D67" s="52"/>
      <c r="E67" s="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218</v>
      </c>
      <c r="B68" s="134">
        <v>45265</v>
      </c>
      <c r="C68" s="135">
        <v>7.6999999999999999E-2</v>
      </c>
      <c r="D68" s="52"/>
      <c r="E68" s="4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213</v>
      </c>
      <c r="B69" s="134">
        <v>208074</v>
      </c>
      <c r="C69" s="135">
        <v>0.35299999999999998</v>
      </c>
      <c r="D69" s="52"/>
      <c r="E69" s="4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219</v>
      </c>
      <c r="B70" s="134">
        <v>153681</v>
      </c>
      <c r="C70" s="135">
        <v>0.26</v>
      </c>
      <c r="D70" s="52"/>
      <c r="E70" s="4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220</v>
      </c>
      <c r="B71" s="134">
        <v>61300</v>
      </c>
      <c r="C71" s="135">
        <v>0.104</v>
      </c>
      <c r="D71" s="52"/>
      <c r="E71" s="4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221</v>
      </c>
      <c r="B72" s="134">
        <v>67299</v>
      </c>
      <c r="C72" s="135">
        <v>0.114</v>
      </c>
      <c r="D72" s="52"/>
      <c r="E72" s="4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222</v>
      </c>
      <c r="B73" s="134">
        <v>38822</v>
      </c>
      <c r="C73" s="135">
        <v>6.6000000000000003E-2</v>
      </c>
      <c r="D73" s="52"/>
      <c r="E73" s="4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61" t="s">
        <v>239</v>
      </c>
      <c r="B74" s="161"/>
      <c r="C74" s="161"/>
      <c r="D74" s="162"/>
      <c r="E74" s="162"/>
      <c r="F74" s="162"/>
      <c r="G74" s="16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265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65"/>
      <c r="B76" s="165"/>
      <c r="C76" s="165"/>
      <c r="D76" s="165"/>
      <c r="E76" s="165"/>
      <c r="F76" s="165"/>
      <c r="G76" s="16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7" t="s">
        <v>293</v>
      </c>
      <c r="B77" s="147"/>
      <c r="C77" s="147"/>
      <c r="D77" s="147"/>
      <c r="E77" s="147"/>
      <c r="F77" s="147"/>
      <c r="G77" s="14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52" t="s">
        <v>1</v>
      </c>
      <c r="B78" s="180" t="s">
        <v>284</v>
      </c>
      <c r="C78" s="180" t="s">
        <v>285</v>
      </c>
      <c r="D78" s="180" t="s">
        <v>286</v>
      </c>
      <c r="E78" s="180" t="s">
        <v>287</v>
      </c>
      <c r="F78" s="180" t="s">
        <v>288</v>
      </c>
      <c r="G78" s="180" t="s">
        <v>289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63"/>
      <c r="B79" s="181"/>
      <c r="C79" s="181"/>
      <c r="D79" s="181"/>
      <c r="E79" s="181"/>
      <c r="F79" s="181"/>
      <c r="G79" s="181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1"/>
    </row>
    <row r="80" spans="1:47" s="2" customFormat="1" ht="15.95" customHeight="1" x14ac:dyDescent="0.2">
      <c r="A80" s="153"/>
      <c r="B80" s="182"/>
      <c r="C80" s="182"/>
      <c r="D80" s="182"/>
      <c r="E80" s="182"/>
      <c r="F80" s="182"/>
      <c r="G80" s="18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3" t="s">
        <v>164</v>
      </c>
      <c r="B81" s="134">
        <v>391598</v>
      </c>
      <c r="C81" s="134">
        <v>393114</v>
      </c>
      <c r="D81" s="134">
        <v>387717</v>
      </c>
      <c r="E81" s="134">
        <v>392401</v>
      </c>
      <c r="F81" s="134">
        <v>803</v>
      </c>
      <c r="G81" s="135">
        <v>2E-3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3" t="s">
        <v>158</v>
      </c>
      <c r="B82" s="134">
        <v>182814</v>
      </c>
      <c r="C82" s="134">
        <v>184480</v>
      </c>
      <c r="D82" s="134">
        <v>181650</v>
      </c>
      <c r="E82" s="134">
        <v>183109</v>
      </c>
      <c r="F82" s="134">
        <v>295</v>
      </c>
      <c r="G82" s="135">
        <v>2E-3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3" t="s">
        <v>45</v>
      </c>
      <c r="B83" s="134">
        <v>16412</v>
      </c>
      <c r="C83" s="134">
        <v>16382</v>
      </c>
      <c r="D83" s="134">
        <v>16357</v>
      </c>
      <c r="E83" s="134">
        <v>15737</v>
      </c>
      <c r="F83" s="134">
        <v>-675</v>
      </c>
      <c r="G83" s="135">
        <v>-4.1000000000000002E-2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3" t="s">
        <v>57</v>
      </c>
      <c r="B84" s="134">
        <v>39862</v>
      </c>
      <c r="C84" s="134">
        <v>40161</v>
      </c>
      <c r="D84" s="134">
        <v>39760</v>
      </c>
      <c r="E84" s="134">
        <v>41114</v>
      </c>
      <c r="F84" s="134">
        <v>1252</v>
      </c>
      <c r="G84" s="135">
        <v>3.1E-2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133" t="s">
        <v>86</v>
      </c>
      <c r="B85" s="134">
        <v>74208</v>
      </c>
      <c r="C85" s="134">
        <v>74355</v>
      </c>
      <c r="D85" s="134">
        <v>72884</v>
      </c>
      <c r="E85" s="134">
        <v>75420</v>
      </c>
      <c r="F85" s="134">
        <v>1212</v>
      </c>
      <c r="G85" s="135">
        <v>1.6E-2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133" t="s">
        <v>88</v>
      </c>
      <c r="B86" s="134">
        <v>19505</v>
      </c>
      <c r="C86" s="134">
        <v>19442</v>
      </c>
      <c r="D86" s="134">
        <v>19494</v>
      </c>
      <c r="E86" s="134">
        <v>19457</v>
      </c>
      <c r="F86" s="134">
        <v>-48</v>
      </c>
      <c r="G86" s="135">
        <v>-2E-3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133" t="s">
        <v>90</v>
      </c>
      <c r="B87" s="134">
        <v>33632</v>
      </c>
      <c r="C87" s="134">
        <v>33167</v>
      </c>
      <c r="D87" s="134">
        <v>33061</v>
      </c>
      <c r="E87" s="134">
        <v>33525</v>
      </c>
      <c r="F87" s="134">
        <v>-107</v>
      </c>
      <c r="G87" s="135">
        <v>-3.0000000000000001E-3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133" t="s">
        <v>91</v>
      </c>
      <c r="B88" s="134">
        <v>25165</v>
      </c>
      <c r="C88" s="134">
        <v>25127</v>
      </c>
      <c r="D88" s="134">
        <v>24511</v>
      </c>
      <c r="E88" s="134">
        <v>24039</v>
      </c>
      <c r="F88" s="134">
        <v>-1126</v>
      </c>
      <c r="G88" s="135">
        <v>-4.4999999999999998E-2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6"/>
      <c r="B89" s="93"/>
      <c r="C89" s="93"/>
      <c r="D89" s="93"/>
      <c r="E89" s="93"/>
      <c r="F89" s="94"/>
      <c r="G89" s="9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6"/>
      <c r="B90" s="93"/>
      <c r="C90" s="93"/>
      <c r="D90" s="93"/>
      <c r="E90" s="93"/>
      <c r="F90" s="94"/>
      <c r="G90" s="9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6"/>
      <c r="B91" s="93"/>
      <c r="C91" s="93"/>
      <c r="D91" s="93"/>
      <c r="E91" s="93"/>
      <c r="F91" s="94"/>
      <c r="G91" s="9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6"/>
      <c r="B92" s="93"/>
      <c r="C92" s="93"/>
      <c r="D92" s="93"/>
      <c r="E92" s="93"/>
      <c r="F92" s="94"/>
      <c r="G92" s="9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6"/>
      <c r="B93" s="93"/>
      <c r="C93" s="93"/>
      <c r="D93" s="93"/>
      <c r="E93" s="93"/>
      <c r="F93" s="94"/>
      <c r="G93" s="9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6"/>
      <c r="B94" s="93"/>
      <c r="C94" s="93"/>
      <c r="D94" s="93"/>
      <c r="E94" s="93"/>
      <c r="F94" s="94"/>
      <c r="G94" s="9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3"/>
      <c r="C95" s="93"/>
      <c r="D95" s="93"/>
      <c r="E95" s="93"/>
      <c r="F95" s="94"/>
      <c r="G95" s="9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3"/>
      <c r="C96" s="93"/>
      <c r="D96" s="93"/>
      <c r="E96" s="93"/>
      <c r="F96" s="94"/>
      <c r="G96" s="9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3">
        <v>4685000</v>
      </c>
      <c r="C97" s="93">
        <v>4724000</v>
      </c>
      <c r="D97" s="93">
        <v>4751000</v>
      </c>
      <c r="E97" s="93">
        <v>4884000</v>
      </c>
      <c r="F97" s="94">
        <f>E97-B97</f>
        <v>199000</v>
      </c>
      <c r="G97" s="90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3">
        <v>153617000</v>
      </c>
      <c r="C98" s="93">
        <v>155389000</v>
      </c>
      <c r="D98" s="93">
        <v>157130000</v>
      </c>
      <c r="E98" s="94">
        <v>160320000</v>
      </c>
      <c r="F98" s="94">
        <f>E98-B98</f>
        <v>6703000</v>
      </c>
      <c r="G98" s="90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61" t="s">
        <v>240</v>
      </c>
      <c r="B99" s="161"/>
      <c r="C99" s="161"/>
      <c r="D99" s="161"/>
      <c r="E99" s="161"/>
      <c r="F99" s="161"/>
      <c r="G99" s="16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241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7" t="s">
        <v>290</v>
      </c>
      <c r="B102" s="147"/>
      <c r="C102" s="147"/>
      <c r="D102" s="147"/>
      <c r="E102" s="147"/>
      <c r="F102" s="147"/>
      <c r="G102" s="14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52" t="s">
        <v>1</v>
      </c>
      <c r="B103" s="180" t="s">
        <v>284</v>
      </c>
      <c r="C103" s="180" t="s">
        <v>285</v>
      </c>
      <c r="D103" s="180" t="s">
        <v>286</v>
      </c>
      <c r="E103" s="180" t="s">
        <v>287</v>
      </c>
      <c r="F103" s="180" t="s">
        <v>288</v>
      </c>
      <c r="G103" s="180" t="s">
        <v>289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63"/>
      <c r="B104" s="181"/>
      <c r="C104" s="181"/>
      <c r="D104" s="181"/>
      <c r="E104" s="181"/>
      <c r="F104" s="181"/>
      <c r="G104" s="181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3"/>
      <c r="B105" s="182"/>
      <c r="C105" s="182"/>
      <c r="D105" s="182"/>
      <c r="E105" s="182"/>
      <c r="F105" s="182"/>
      <c r="G105" s="18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3" t="s">
        <v>164</v>
      </c>
      <c r="B106" s="134">
        <v>345117</v>
      </c>
      <c r="C106" s="134">
        <v>352666</v>
      </c>
      <c r="D106" s="134">
        <v>363242</v>
      </c>
      <c r="E106" s="134">
        <v>370614</v>
      </c>
      <c r="F106" s="134">
        <v>25497</v>
      </c>
      <c r="G106" s="135">
        <v>7.3999999999999996E-2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3" t="s">
        <v>158</v>
      </c>
      <c r="B107" s="134">
        <v>161919</v>
      </c>
      <c r="C107" s="134">
        <v>166401</v>
      </c>
      <c r="D107" s="134">
        <v>170649</v>
      </c>
      <c r="E107" s="134">
        <v>172577</v>
      </c>
      <c r="F107" s="134">
        <v>10658</v>
      </c>
      <c r="G107" s="135">
        <v>6.6000000000000003E-2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3" t="s">
        <v>45</v>
      </c>
      <c r="B108" s="134">
        <v>14815</v>
      </c>
      <c r="C108" s="134">
        <v>15002</v>
      </c>
      <c r="D108" s="134">
        <v>15479</v>
      </c>
      <c r="E108" s="134">
        <v>14906</v>
      </c>
      <c r="F108" s="134">
        <v>91</v>
      </c>
      <c r="G108" s="135">
        <v>6.0000000000000001E-3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3" t="s">
        <v>57</v>
      </c>
      <c r="B109" s="134">
        <v>34587</v>
      </c>
      <c r="C109" s="134">
        <v>35578</v>
      </c>
      <c r="D109" s="134">
        <v>36894</v>
      </c>
      <c r="E109" s="134">
        <v>38906</v>
      </c>
      <c r="F109" s="134">
        <v>4319</v>
      </c>
      <c r="G109" s="135">
        <v>0.125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133" t="s">
        <v>86</v>
      </c>
      <c r="B110" s="134">
        <v>64509</v>
      </c>
      <c r="C110" s="134">
        <v>65800</v>
      </c>
      <c r="D110" s="134">
        <v>67907</v>
      </c>
      <c r="E110" s="134">
        <v>71672</v>
      </c>
      <c r="F110" s="134">
        <v>7163</v>
      </c>
      <c r="G110" s="135">
        <v>0.111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133" t="s">
        <v>88</v>
      </c>
      <c r="B111" s="134">
        <v>17119</v>
      </c>
      <c r="C111" s="134">
        <v>17387</v>
      </c>
      <c r="D111" s="134">
        <v>18232</v>
      </c>
      <c r="E111" s="134">
        <v>18287</v>
      </c>
      <c r="F111" s="134">
        <v>1168</v>
      </c>
      <c r="G111" s="135">
        <v>6.8000000000000005E-2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133" t="s">
        <v>90</v>
      </c>
      <c r="B112" s="134">
        <v>30023</v>
      </c>
      <c r="C112" s="134">
        <v>30035</v>
      </c>
      <c r="D112" s="134">
        <v>31204</v>
      </c>
      <c r="E112" s="134">
        <v>31762</v>
      </c>
      <c r="F112" s="134">
        <v>1739</v>
      </c>
      <c r="G112" s="135">
        <v>5.8000000000000003E-2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133" t="s">
        <v>91</v>
      </c>
      <c r="B113" s="134">
        <v>22145</v>
      </c>
      <c r="C113" s="134">
        <v>22463</v>
      </c>
      <c r="D113" s="134">
        <v>22877</v>
      </c>
      <c r="E113" s="134">
        <v>22504</v>
      </c>
      <c r="F113" s="134">
        <v>359</v>
      </c>
      <c r="G113" s="135">
        <v>1.6E-2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6"/>
      <c r="B114" s="21"/>
      <c r="C114" s="21"/>
      <c r="D114" s="21"/>
      <c r="E114" s="21"/>
      <c r="F114" s="21"/>
      <c r="G114" s="1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6"/>
      <c r="B115" s="21"/>
      <c r="C115" s="21"/>
      <c r="D115" s="21"/>
      <c r="E115" s="21"/>
      <c r="F115" s="21"/>
      <c r="G115" s="1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6"/>
      <c r="B116" s="21"/>
      <c r="C116" s="21"/>
      <c r="D116" s="21"/>
      <c r="E116" s="21"/>
      <c r="F116" s="21"/>
      <c r="G116" s="1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6"/>
      <c r="B117" s="21"/>
      <c r="C117" s="21"/>
      <c r="D117" s="21"/>
      <c r="E117" s="21"/>
      <c r="F117" s="21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6"/>
      <c r="B118" s="21"/>
      <c r="C118" s="21"/>
      <c r="D118" s="21"/>
      <c r="E118" s="21"/>
      <c r="F118" s="2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6"/>
      <c r="B119" s="21"/>
      <c r="C119" s="21"/>
      <c r="D119" s="21"/>
      <c r="E119" s="21"/>
      <c r="F119" s="2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3">
        <v>4198000</v>
      </c>
      <c r="C122" s="83">
        <v>4308000</v>
      </c>
      <c r="D122" s="83">
        <v>4493000</v>
      </c>
      <c r="E122" s="83">
        <v>4657000</v>
      </c>
      <c r="F122" s="83">
        <f>E122-B122</f>
        <v>459000</v>
      </c>
      <c r="G122" s="97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4">
        <v>139869000</v>
      </c>
      <c r="C123" s="84">
        <v>143929000</v>
      </c>
      <c r="D123" s="84">
        <v>148834000</v>
      </c>
      <c r="E123" s="84">
        <v>153337000</v>
      </c>
      <c r="F123" s="83">
        <f>E123-B123</f>
        <v>13468000</v>
      </c>
      <c r="G123" s="97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61" t="s">
        <v>240</v>
      </c>
      <c r="B124" s="161"/>
      <c r="C124" s="161"/>
      <c r="D124" s="161"/>
      <c r="E124" s="161"/>
      <c r="F124" s="161"/>
      <c r="G124" s="16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241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92"/>
      <c r="B126" s="192"/>
      <c r="C126" s="192"/>
      <c r="D126" s="192"/>
      <c r="E126" s="192"/>
      <c r="F126" s="192"/>
      <c r="G126" s="19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7" t="s">
        <v>291</v>
      </c>
      <c r="B127" s="147"/>
      <c r="C127" s="147"/>
      <c r="D127" s="147"/>
      <c r="E127" s="147"/>
      <c r="F127" s="14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52" t="s">
        <v>1</v>
      </c>
      <c r="B128" s="180" t="s">
        <v>284</v>
      </c>
      <c r="C128" s="180" t="s">
        <v>285</v>
      </c>
      <c r="D128" s="180" t="s">
        <v>286</v>
      </c>
      <c r="E128" s="180" t="s">
        <v>287</v>
      </c>
      <c r="F128" s="180" t="s">
        <v>292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63"/>
      <c r="B129" s="181"/>
      <c r="C129" s="181"/>
      <c r="D129" s="181"/>
      <c r="E129" s="181"/>
      <c r="F129" s="181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3"/>
      <c r="B130" s="182"/>
      <c r="C130" s="182"/>
      <c r="D130" s="182"/>
      <c r="E130" s="182"/>
      <c r="F130" s="18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3" t="s">
        <v>164</v>
      </c>
      <c r="B131" s="135">
        <v>0.11869570324669687</v>
      </c>
      <c r="C131" s="135">
        <v>0.10289127326933155</v>
      </c>
      <c r="D131" s="135">
        <v>6.3125939796294717E-2</v>
      </c>
      <c r="E131" s="135">
        <v>5.5522284601721199E-2</v>
      </c>
      <c r="F131" s="135">
        <v>-6.3173418644975665E-2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3" t="s">
        <v>158</v>
      </c>
      <c r="B132" s="135">
        <v>0.11429649808001575</v>
      </c>
      <c r="C132" s="135">
        <v>9.7999783174327837E-2</v>
      </c>
      <c r="D132" s="135">
        <v>6.0561519405450043E-2</v>
      </c>
      <c r="E132" s="135">
        <v>5.7517653419547919E-2</v>
      </c>
      <c r="F132" s="135">
        <v>-5.6778844660467835E-2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3" t="s">
        <v>45</v>
      </c>
      <c r="B133" s="135">
        <v>9.7306848647331218E-2</v>
      </c>
      <c r="C133" s="135">
        <v>8.4238798681479668E-2</v>
      </c>
      <c r="D133" s="135">
        <v>5.3677324692792079E-2</v>
      </c>
      <c r="E133" s="135">
        <v>5.2805490245917262E-2</v>
      </c>
      <c r="F133" s="135">
        <v>-4.4501358401413955E-2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3" t="s">
        <v>57</v>
      </c>
      <c r="B134" s="135">
        <v>0.13233154382620038</v>
      </c>
      <c r="C134" s="135">
        <v>0.1141156843704091</v>
      </c>
      <c r="D134" s="135">
        <v>7.2082494969818917E-2</v>
      </c>
      <c r="E134" s="135">
        <v>5.3704334290022866E-2</v>
      </c>
      <c r="F134" s="135">
        <v>-7.8627209536177523E-2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133" t="s">
        <v>86</v>
      </c>
      <c r="B135" s="135">
        <v>0.13070019404915911</v>
      </c>
      <c r="C135" s="135">
        <v>0.11505614955282092</v>
      </c>
      <c r="D135" s="135">
        <v>6.8286592393392243E-2</v>
      </c>
      <c r="E135" s="135">
        <v>4.969504110315566E-2</v>
      </c>
      <c r="F135" s="135">
        <v>-8.1005152946003453E-2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133" t="s">
        <v>88</v>
      </c>
      <c r="B136" s="135">
        <v>0.12232760830556268</v>
      </c>
      <c r="C136" s="135">
        <v>0.10569900216027157</v>
      </c>
      <c r="D136" s="135">
        <v>6.4737868061967782E-2</v>
      </c>
      <c r="E136" s="135">
        <v>6.0132600092511694E-2</v>
      </c>
      <c r="F136" s="135">
        <v>-6.2195008213050983E-2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133" t="s">
        <v>90</v>
      </c>
      <c r="B137" s="135">
        <v>0.10730851569933397</v>
      </c>
      <c r="C137" s="135">
        <v>9.4431211746615618E-2</v>
      </c>
      <c r="D137" s="135">
        <v>5.6168899912283354E-2</v>
      </c>
      <c r="E137" s="135">
        <v>5.2587621178225206E-2</v>
      </c>
      <c r="F137" s="135">
        <v>-5.4720894521108766E-2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133" t="s">
        <v>91</v>
      </c>
      <c r="B138" s="135">
        <v>0.12000794754619511</v>
      </c>
      <c r="C138" s="135">
        <v>0.10602141123094679</v>
      </c>
      <c r="D138" s="135">
        <v>6.666394679939619E-2</v>
      </c>
      <c r="E138" s="135">
        <v>6.3854569657639665E-2</v>
      </c>
      <c r="F138" s="135">
        <v>-5.6153377888555442E-2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55"/>
      <c r="B139" s="46"/>
      <c r="C139" s="46"/>
      <c r="D139" s="46"/>
      <c r="E139" s="46"/>
      <c r="F139" s="4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55"/>
      <c r="B140" s="46"/>
      <c r="C140" s="46"/>
      <c r="D140" s="46"/>
      <c r="E140" s="46"/>
      <c r="F140" s="4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55"/>
      <c r="B141" s="46"/>
      <c r="C141" s="46"/>
      <c r="D141" s="46"/>
      <c r="E141" s="46"/>
      <c r="F141" s="4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55"/>
      <c r="B142" s="46"/>
      <c r="C142" s="46"/>
      <c r="D142" s="46"/>
      <c r="E142" s="46"/>
      <c r="F142" s="4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55"/>
      <c r="B143" s="46"/>
      <c r="C143" s="46"/>
      <c r="D143" s="46"/>
      <c r="E143" s="46"/>
      <c r="F143" s="4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55"/>
      <c r="B144" s="46"/>
      <c r="C144" s="46"/>
      <c r="D144" s="46"/>
      <c r="E144" s="46"/>
      <c r="F144" s="4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5"/>
      <c r="B145" s="46"/>
      <c r="C145" s="46"/>
      <c r="D145" s="46"/>
      <c r="E145" s="46"/>
      <c r="F145" s="4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5"/>
      <c r="B146" s="46"/>
      <c r="C146" s="46"/>
      <c r="D146" s="46"/>
      <c r="E146" s="46"/>
      <c r="F146" s="4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9">
        <v>10.4</v>
      </c>
      <c r="C147" s="99">
        <v>8.8000000000000007</v>
      </c>
      <c r="D147" s="99">
        <v>5.4</v>
      </c>
      <c r="E147" s="99">
        <v>4.5999999999999996</v>
      </c>
      <c r="F147" s="100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1">
        <v>8.9</v>
      </c>
      <c r="C148" s="101">
        <v>7.4</v>
      </c>
      <c r="D148" s="101">
        <v>5.3</v>
      </c>
      <c r="E148" s="101">
        <v>4.4000000000000004</v>
      </c>
      <c r="F148" s="100">
        <f>E148-B148</f>
        <v>-4.5</v>
      </c>
      <c r="G148" s="4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1" t="s">
        <v>240</v>
      </c>
      <c r="B149" s="71"/>
      <c r="C149" s="71"/>
      <c r="D149" s="71"/>
      <c r="E149" s="71"/>
      <c r="F149" s="71"/>
      <c r="G149" s="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241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66"/>
      <c r="B151" s="166"/>
      <c r="C151" s="166"/>
      <c r="D151" s="166"/>
      <c r="E151" s="166"/>
      <c r="F151" s="166"/>
      <c r="G151" s="16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7" t="s">
        <v>267</v>
      </c>
      <c r="B152" s="147"/>
      <c r="C152" s="147"/>
      <c r="D152" s="147"/>
      <c r="E152" s="147"/>
      <c r="F152" s="147"/>
      <c r="G152" s="147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58" t="s">
        <v>4</v>
      </c>
      <c r="B153" s="184"/>
      <c r="C153" s="189"/>
      <c r="D153" s="152" t="s">
        <v>7</v>
      </c>
      <c r="E153" s="152" t="s">
        <v>8</v>
      </c>
      <c r="F153" s="152" t="s">
        <v>106</v>
      </c>
      <c r="G153" s="152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0"/>
      <c r="B154" s="185"/>
      <c r="C154" s="191"/>
      <c r="D154" s="153"/>
      <c r="E154" s="153"/>
      <c r="F154" s="153"/>
      <c r="G154" s="15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02" t="s">
        <v>237</v>
      </c>
      <c r="B155" s="203"/>
      <c r="C155" s="204"/>
      <c r="D155" s="92">
        <f>SUM(D157,D163)</f>
        <v>398273</v>
      </c>
      <c r="E155" s="92">
        <f>SUM(E157,E163)</f>
        <v>357231</v>
      </c>
      <c r="F155" s="92">
        <f>SUM(F157,F163)</f>
        <v>41042</v>
      </c>
      <c r="G155" s="95">
        <f>ROUND(F155/D155,3)</f>
        <v>0.10299999999999999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199" t="s">
        <v>114</v>
      </c>
      <c r="B156" s="200"/>
      <c r="C156" s="201"/>
      <c r="D156" s="94"/>
      <c r="E156" s="94"/>
      <c r="F156" s="94"/>
      <c r="G156" s="9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8" t="s">
        <v>122</v>
      </c>
      <c r="B157" s="209"/>
      <c r="C157" s="210"/>
      <c r="D157" s="94">
        <f>SUM(D158:D162)</f>
        <v>206805</v>
      </c>
      <c r="E157" s="94">
        <f>SUM(E158:E162)</f>
        <v>183986</v>
      </c>
      <c r="F157" s="94">
        <f>SUM(F158:F162)</f>
        <v>22819</v>
      </c>
      <c r="G157" s="96">
        <f>ROUND(F157/D157,3)</f>
        <v>0.11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196" t="s">
        <v>123</v>
      </c>
      <c r="B158" s="197"/>
      <c r="C158" s="198"/>
      <c r="D158" s="134">
        <v>9300</v>
      </c>
      <c r="E158" s="134">
        <v>6383</v>
      </c>
      <c r="F158" s="134">
        <v>2917</v>
      </c>
      <c r="G158" s="135">
        <v>0.314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196" t="s">
        <v>124</v>
      </c>
      <c r="B159" s="197"/>
      <c r="C159" s="198"/>
      <c r="D159" s="134">
        <v>20918</v>
      </c>
      <c r="E159" s="134">
        <v>16632</v>
      </c>
      <c r="F159" s="134">
        <v>4286</v>
      </c>
      <c r="G159" s="135">
        <v>0.20499999999999999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196" t="s">
        <v>125</v>
      </c>
      <c r="B160" s="197"/>
      <c r="C160" s="198"/>
      <c r="D160" s="134">
        <v>134288</v>
      </c>
      <c r="E160" s="134">
        <v>121419</v>
      </c>
      <c r="F160" s="134">
        <v>12869</v>
      </c>
      <c r="G160" s="135">
        <v>9.6000000000000002E-2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196" t="s">
        <v>112</v>
      </c>
      <c r="B161" s="197"/>
      <c r="C161" s="198"/>
      <c r="D161" s="134">
        <v>33882</v>
      </c>
      <c r="E161" s="134">
        <v>31520</v>
      </c>
      <c r="F161" s="134">
        <v>2362</v>
      </c>
      <c r="G161" s="135">
        <v>7.0000000000000007E-2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196" t="s">
        <v>113</v>
      </c>
      <c r="B162" s="197"/>
      <c r="C162" s="198"/>
      <c r="D162" s="134">
        <v>8417</v>
      </c>
      <c r="E162" s="134">
        <v>8032</v>
      </c>
      <c r="F162" s="134">
        <v>385</v>
      </c>
      <c r="G162" s="135">
        <v>4.5999999999999999E-2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8" t="s">
        <v>126</v>
      </c>
      <c r="B163" s="209"/>
      <c r="C163" s="210"/>
      <c r="D163" s="94">
        <f>SUM(D164:D168)</f>
        <v>191468</v>
      </c>
      <c r="E163" s="94">
        <f>SUM(E164:E168)</f>
        <v>173245</v>
      </c>
      <c r="F163" s="94">
        <f>SUM(F164:F168)</f>
        <v>18223</v>
      </c>
      <c r="G163" s="96">
        <f>ROUND(F163/D163,3)</f>
        <v>9.5000000000000001E-2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196" t="s">
        <v>123</v>
      </c>
      <c r="B164" s="197"/>
      <c r="C164" s="198"/>
      <c r="D164" s="134">
        <v>9937</v>
      </c>
      <c r="E164" s="134">
        <v>7518</v>
      </c>
      <c r="F164" s="134">
        <v>2419</v>
      </c>
      <c r="G164" s="135">
        <v>0.24299999999999999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196" t="s">
        <v>124</v>
      </c>
      <c r="B165" s="197"/>
      <c r="C165" s="198"/>
      <c r="D165" s="134">
        <v>20006</v>
      </c>
      <c r="E165" s="134">
        <v>16685</v>
      </c>
      <c r="F165" s="134">
        <v>3321</v>
      </c>
      <c r="G165" s="135">
        <v>0.16600000000000001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196" t="s">
        <v>125</v>
      </c>
      <c r="B166" s="197"/>
      <c r="C166" s="198"/>
      <c r="D166" s="134">
        <v>122915</v>
      </c>
      <c r="E166" s="134">
        <v>112337</v>
      </c>
      <c r="F166" s="134">
        <v>10578</v>
      </c>
      <c r="G166" s="135">
        <v>8.5999999999999993E-2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196" t="s">
        <v>112</v>
      </c>
      <c r="B167" s="197"/>
      <c r="C167" s="198"/>
      <c r="D167" s="134">
        <v>31315</v>
      </c>
      <c r="E167" s="134">
        <v>29684</v>
      </c>
      <c r="F167" s="134">
        <v>1631</v>
      </c>
      <c r="G167" s="135">
        <v>5.1999999999999998E-2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196" t="s">
        <v>113</v>
      </c>
      <c r="B168" s="197"/>
      <c r="C168" s="198"/>
      <c r="D168" s="134">
        <v>7295</v>
      </c>
      <c r="E168" s="134">
        <v>7021</v>
      </c>
      <c r="F168" s="134">
        <v>274</v>
      </c>
      <c r="G168" s="135">
        <v>3.7999999999999999E-2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199" t="s">
        <v>144</v>
      </c>
      <c r="B169" s="200"/>
      <c r="C169" s="201"/>
      <c r="D169" s="134"/>
      <c r="E169" s="134"/>
      <c r="F169" s="134"/>
      <c r="G169" s="13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196" t="s">
        <v>117</v>
      </c>
      <c r="B170" s="197"/>
      <c r="C170" s="198"/>
      <c r="D170" s="134">
        <v>350746</v>
      </c>
      <c r="E170" s="134">
        <v>319993</v>
      </c>
      <c r="F170" s="134">
        <v>30355</v>
      </c>
      <c r="G170" s="135">
        <v>8.6999999999999994E-2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196" t="s">
        <v>223</v>
      </c>
      <c r="B171" s="197"/>
      <c r="C171" s="198"/>
      <c r="D171" s="134">
        <v>35185</v>
      </c>
      <c r="E171" s="134">
        <v>26221</v>
      </c>
      <c r="F171" s="134">
        <v>8981</v>
      </c>
      <c r="G171" s="135">
        <v>0.255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196" t="s">
        <v>131</v>
      </c>
      <c r="B172" s="197"/>
      <c r="C172" s="198"/>
      <c r="D172" s="134">
        <v>1140</v>
      </c>
      <c r="E172" s="134">
        <v>1022</v>
      </c>
      <c r="F172" s="134">
        <v>118</v>
      </c>
      <c r="G172" s="135">
        <v>0.104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196" t="s">
        <v>224</v>
      </c>
      <c r="B173" s="197"/>
      <c r="C173" s="198"/>
      <c r="D173" s="134">
        <v>2840</v>
      </c>
      <c r="E173" s="134">
        <v>2618</v>
      </c>
      <c r="F173" s="134">
        <v>220</v>
      </c>
      <c r="G173" s="135">
        <v>7.6999999999999999E-2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196" t="s">
        <v>225</v>
      </c>
      <c r="B174" s="197"/>
      <c r="C174" s="198"/>
      <c r="D174" s="134">
        <v>66</v>
      </c>
      <c r="E174" s="134">
        <v>55</v>
      </c>
      <c r="F174" s="134">
        <v>11</v>
      </c>
      <c r="G174" s="135">
        <v>0.16700000000000001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196" t="s">
        <v>119</v>
      </c>
      <c r="B175" s="197"/>
      <c r="C175" s="198"/>
      <c r="D175" s="134">
        <v>2031</v>
      </c>
      <c r="E175" s="134">
        <v>1854</v>
      </c>
      <c r="F175" s="134">
        <v>176</v>
      </c>
      <c r="G175" s="135">
        <v>8.6999999999999994E-2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196" t="s">
        <v>151</v>
      </c>
      <c r="B176" s="197"/>
      <c r="C176" s="198"/>
      <c r="D176" s="134">
        <v>6563</v>
      </c>
      <c r="E176" s="134">
        <v>5388</v>
      </c>
      <c r="F176" s="134">
        <v>1176</v>
      </c>
      <c r="G176" s="135">
        <v>0.17899999999999999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199" t="s">
        <v>152</v>
      </c>
      <c r="B177" s="200"/>
      <c r="C177" s="201"/>
      <c r="D177" s="134"/>
      <c r="E177" s="134"/>
      <c r="F177" s="134"/>
      <c r="G177" s="13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5" t="s">
        <v>153</v>
      </c>
      <c r="B178" s="206"/>
      <c r="C178" s="207"/>
      <c r="D178" s="134">
        <v>12617</v>
      </c>
      <c r="E178" s="134">
        <v>10840</v>
      </c>
      <c r="F178" s="134">
        <v>1750</v>
      </c>
      <c r="G178" s="135">
        <v>0.13900000000000001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61" t="s">
        <v>240</v>
      </c>
      <c r="B179" s="161"/>
      <c r="C179" s="161"/>
      <c r="D179" s="161"/>
      <c r="E179" s="161"/>
      <c r="F179" s="161"/>
      <c r="G179" s="16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265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66"/>
      <c r="B181" s="166"/>
      <c r="C181" s="166"/>
      <c r="D181" s="166"/>
      <c r="E181" s="166"/>
      <c r="F181" s="166"/>
      <c r="G181" s="16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7" t="s">
        <v>299</v>
      </c>
      <c r="B182" s="147"/>
      <c r="C182" s="147"/>
      <c r="D182" s="147"/>
      <c r="E182" s="147"/>
      <c r="F182" s="147"/>
      <c r="G182" s="14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52" t="s">
        <v>10</v>
      </c>
      <c r="B183" s="152" t="s">
        <v>295</v>
      </c>
      <c r="C183" s="152" t="s">
        <v>296</v>
      </c>
      <c r="D183" s="152" t="s">
        <v>297</v>
      </c>
      <c r="E183" s="152" t="s">
        <v>298</v>
      </c>
      <c r="F183" s="180" t="s">
        <v>288</v>
      </c>
      <c r="G183" s="180" t="s">
        <v>289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63"/>
      <c r="B184" s="163"/>
      <c r="C184" s="163"/>
      <c r="D184" s="163"/>
      <c r="E184" s="163"/>
      <c r="F184" s="181"/>
      <c r="G184" s="181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63"/>
      <c r="B185" s="163"/>
      <c r="C185" s="163"/>
      <c r="D185" s="163"/>
      <c r="E185" s="163"/>
      <c r="F185" s="181"/>
      <c r="G185" s="181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4">
        <v>198567</v>
      </c>
      <c r="C186" s="134">
        <v>206828</v>
      </c>
      <c r="D186" s="134">
        <v>210826</v>
      </c>
      <c r="E186" s="134">
        <v>213467</v>
      </c>
      <c r="F186" s="134">
        <v>14900</v>
      </c>
      <c r="G186" s="135">
        <v>7.4999999999999997E-2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246</v>
      </c>
      <c r="B187" s="134">
        <v>2038</v>
      </c>
      <c r="C187" s="134">
        <v>2262</v>
      </c>
      <c r="D187" s="134">
        <v>2669</v>
      </c>
      <c r="E187" s="134">
        <v>2948</v>
      </c>
      <c r="F187" s="134">
        <v>910</v>
      </c>
      <c r="G187" s="135">
        <v>0.44700000000000001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4">
        <v>6754</v>
      </c>
      <c r="C188" s="134">
        <v>7682</v>
      </c>
      <c r="D188" s="134">
        <v>8835</v>
      </c>
      <c r="E188" s="134">
        <v>10125</v>
      </c>
      <c r="F188" s="134">
        <v>3371</v>
      </c>
      <c r="G188" s="135">
        <v>0.499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4">
        <v>28521</v>
      </c>
      <c r="C189" s="134">
        <v>31375</v>
      </c>
      <c r="D189" s="134">
        <v>32761</v>
      </c>
      <c r="E189" s="134">
        <v>34234</v>
      </c>
      <c r="F189" s="134">
        <v>5713</v>
      </c>
      <c r="G189" s="135">
        <v>0.2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247</v>
      </c>
      <c r="B190" s="134">
        <v>51066</v>
      </c>
      <c r="C190" s="134">
        <v>52639</v>
      </c>
      <c r="D190" s="134">
        <v>52573</v>
      </c>
      <c r="E190" s="134">
        <v>52340</v>
      </c>
      <c r="F190" s="134">
        <v>1274</v>
      </c>
      <c r="G190" s="135">
        <v>2.5000000000000001E-2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4">
        <v>4429</v>
      </c>
      <c r="C191" s="134">
        <v>4948</v>
      </c>
      <c r="D191" s="134">
        <v>4781</v>
      </c>
      <c r="E191" s="134">
        <v>4821</v>
      </c>
      <c r="F191" s="134">
        <v>392</v>
      </c>
      <c r="G191" s="135">
        <v>8.8999999999999996E-2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4">
        <v>9922</v>
      </c>
      <c r="C192" s="134">
        <v>9995</v>
      </c>
      <c r="D192" s="134">
        <v>9255</v>
      </c>
      <c r="E192" s="134">
        <v>9142</v>
      </c>
      <c r="F192" s="134">
        <v>-780</v>
      </c>
      <c r="G192" s="135">
        <v>-7.9000000000000001E-2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4">
        <v>21939</v>
      </c>
      <c r="C193" s="134">
        <v>21997</v>
      </c>
      <c r="D193" s="134">
        <v>22819</v>
      </c>
      <c r="E193" s="134">
        <v>21546</v>
      </c>
      <c r="F193" s="134">
        <v>-393</v>
      </c>
      <c r="G193" s="135">
        <v>-1.7999999999999999E-2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248</v>
      </c>
      <c r="B194" s="134">
        <v>41385</v>
      </c>
      <c r="C194" s="134">
        <v>41864</v>
      </c>
      <c r="D194" s="134">
        <v>43431</v>
      </c>
      <c r="E194" s="134">
        <v>43965</v>
      </c>
      <c r="F194" s="134">
        <v>2580</v>
      </c>
      <c r="G194" s="135">
        <v>6.2E-2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4">
        <v>24948</v>
      </c>
      <c r="C195" s="134">
        <v>26784</v>
      </c>
      <c r="D195" s="134">
        <v>26538</v>
      </c>
      <c r="E195" s="134">
        <v>27113</v>
      </c>
      <c r="F195" s="134">
        <v>2165</v>
      </c>
      <c r="G195" s="135">
        <v>8.6999999999999994E-2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4">
        <v>7565</v>
      </c>
      <c r="C196" s="134">
        <v>7282</v>
      </c>
      <c r="D196" s="134">
        <v>7164</v>
      </c>
      <c r="E196" s="134">
        <v>7233</v>
      </c>
      <c r="F196" s="134">
        <v>-332</v>
      </c>
      <c r="G196" s="135">
        <v>-4.3999999999999997E-2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61" t="s">
        <v>242</v>
      </c>
      <c r="B197" s="161"/>
      <c r="C197" s="161"/>
      <c r="D197" s="161"/>
      <c r="E197" s="161"/>
      <c r="F197" s="161"/>
      <c r="G197" s="16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238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183"/>
      <c r="B199" s="183"/>
      <c r="C199" s="183"/>
      <c r="D199" s="183"/>
      <c r="E199" s="183"/>
      <c r="F199" s="183"/>
      <c r="G199" s="18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7" t="s">
        <v>300</v>
      </c>
      <c r="B200" s="147"/>
      <c r="C200" s="147"/>
      <c r="D200" s="147"/>
      <c r="E200" s="147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58" t="s">
        <v>10</v>
      </c>
      <c r="B201" s="184"/>
      <c r="C201" s="184"/>
      <c r="D201" s="152" t="s">
        <v>127</v>
      </c>
      <c r="E201" s="152" t="s">
        <v>13</v>
      </c>
      <c r="F201" s="13"/>
      <c r="G201" s="4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0"/>
      <c r="B202" s="185"/>
      <c r="C202" s="185"/>
      <c r="D202" s="153"/>
      <c r="E202" s="153"/>
      <c r="F202" s="13"/>
      <c r="G202" s="4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78" t="s">
        <v>335</v>
      </c>
      <c r="B203" s="186"/>
      <c r="C203" s="172"/>
      <c r="D203" s="134">
        <v>22797</v>
      </c>
      <c r="E203" s="135">
        <v>0.107</v>
      </c>
      <c r="F203" s="13"/>
      <c r="G203" s="4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78" t="s">
        <v>336</v>
      </c>
      <c r="B204" s="179"/>
      <c r="C204" s="157"/>
      <c r="D204" s="134">
        <v>15949</v>
      </c>
      <c r="E204" s="135">
        <v>7.4999999999999997E-2</v>
      </c>
      <c r="F204" s="13"/>
      <c r="G204" s="4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78" t="s">
        <v>337</v>
      </c>
      <c r="B205" s="179"/>
      <c r="C205" s="157"/>
      <c r="D205" s="134">
        <v>12664</v>
      </c>
      <c r="E205" s="135">
        <v>5.8999999999999997E-2</v>
      </c>
      <c r="F205" s="13"/>
      <c r="G205" s="4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78" t="s">
        <v>338</v>
      </c>
      <c r="B206" s="179"/>
      <c r="C206" s="157"/>
      <c r="D206" s="134">
        <v>12255</v>
      </c>
      <c r="E206" s="135">
        <v>5.7000000000000002E-2</v>
      </c>
      <c r="F206" s="13"/>
      <c r="G206" s="4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78" t="s">
        <v>339</v>
      </c>
      <c r="B207" s="179"/>
      <c r="C207" s="157"/>
      <c r="D207" s="134">
        <v>11896</v>
      </c>
      <c r="E207" s="135">
        <v>5.6000000000000001E-2</v>
      </c>
      <c r="F207" s="13"/>
      <c r="G207" s="4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78" t="s">
        <v>340</v>
      </c>
      <c r="B208" s="179"/>
      <c r="C208" s="157"/>
      <c r="D208" s="134">
        <v>8810</v>
      </c>
      <c r="E208" s="135">
        <v>4.1000000000000002E-2</v>
      </c>
      <c r="F208" s="13"/>
      <c r="G208" s="4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78" t="s">
        <v>341</v>
      </c>
      <c r="B209" s="179"/>
      <c r="C209" s="157"/>
      <c r="D209" s="134">
        <v>8105</v>
      </c>
      <c r="E209" s="135">
        <v>3.7999999999999999E-2</v>
      </c>
      <c r="F209" s="13"/>
      <c r="G209" s="4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78" t="s">
        <v>342</v>
      </c>
      <c r="B210" s="179"/>
      <c r="C210" s="157"/>
      <c r="D210" s="134">
        <v>7082</v>
      </c>
      <c r="E210" s="135">
        <v>3.3000000000000002E-2</v>
      </c>
      <c r="F210" s="13"/>
      <c r="G210" s="4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78" t="s">
        <v>343</v>
      </c>
      <c r="B211" s="179"/>
      <c r="C211" s="157"/>
      <c r="D211" s="134">
        <v>6570</v>
      </c>
      <c r="E211" s="135">
        <v>3.1E-2</v>
      </c>
      <c r="F211" s="13"/>
      <c r="G211" s="4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78" t="s">
        <v>344</v>
      </c>
      <c r="B212" s="179"/>
      <c r="C212" s="157"/>
      <c r="D212" s="134">
        <v>5499</v>
      </c>
      <c r="E212" s="135">
        <v>2.5999999999999999E-2</v>
      </c>
      <c r="F212" s="13"/>
      <c r="G212" s="4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78" t="s">
        <v>345</v>
      </c>
      <c r="B213" s="179"/>
      <c r="C213" s="157"/>
      <c r="D213" s="134">
        <v>5307</v>
      </c>
      <c r="E213" s="135">
        <v>2.5000000000000001E-2</v>
      </c>
      <c r="F213" s="13"/>
      <c r="G213" s="4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78" t="s">
        <v>346</v>
      </c>
      <c r="B214" s="179"/>
      <c r="C214" s="157"/>
      <c r="D214" s="134">
        <v>5297</v>
      </c>
      <c r="E214" s="135">
        <v>2.5000000000000001E-2</v>
      </c>
      <c r="F214" s="13"/>
      <c r="G214" s="4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78" t="s">
        <v>347</v>
      </c>
      <c r="B215" s="179"/>
      <c r="C215" s="157"/>
      <c r="D215" s="134">
        <v>4783</v>
      </c>
      <c r="E215" s="135">
        <v>2.1999999999999999E-2</v>
      </c>
      <c r="F215" s="13"/>
      <c r="G215" s="4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78" t="s">
        <v>348</v>
      </c>
      <c r="B216" s="179"/>
      <c r="C216" s="157"/>
      <c r="D216" s="134">
        <v>4316</v>
      </c>
      <c r="E216" s="135">
        <v>0.02</v>
      </c>
      <c r="F216" s="13"/>
      <c r="G216" s="4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78" t="s">
        <v>349</v>
      </c>
      <c r="B217" s="211"/>
      <c r="C217" s="188"/>
      <c r="D217" s="134">
        <v>4120</v>
      </c>
      <c r="E217" s="135">
        <v>1.9E-2</v>
      </c>
      <c r="F217" s="13"/>
      <c r="G217" s="4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61" t="s">
        <v>243</v>
      </c>
      <c r="B218" s="161"/>
      <c r="C218" s="161"/>
      <c r="D218" s="161"/>
      <c r="E218" s="161"/>
      <c r="F218" s="162"/>
      <c r="G218" s="16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238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66"/>
      <c r="B220" s="166"/>
      <c r="C220" s="166"/>
      <c r="D220" s="166"/>
      <c r="E220" s="166"/>
      <c r="F220" s="166"/>
      <c r="G220" s="16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7" t="s">
        <v>301</v>
      </c>
      <c r="B221" s="147"/>
      <c r="C221" s="147"/>
      <c r="D221" s="147"/>
      <c r="E221" s="147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52" t="s">
        <v>10</v>
      </c>
      <c r="B222" s="152"/>
      <c r="C222" s="152"/>
      <c r="D222" s="152" t="s">
        <v>302</v>
      </c>
      <c r="E222" s="152" t="s">
        <v>303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63"/>
      <c r="B223" s="163"/>
      <c r="C223" s="163"/>
      <c r="D223" s="163"/>
      <c r="E223" s="16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3"/>
      <c r="B224" s="153"/>
      <c r="C224" s="153"/>
      <c r="D224" s="153"/>
      <c r="E224" s="15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78" t="s">
        <v>350</v>
      </c>
      <c r="B225" s="186"/>
      <c r="C225" s="172"/>
      <c r="D225" s="134">
        <v>931</v>
      </c>
      <c r="E225" s="135">
        <v>1.956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78" t="s">
        <v>351</v>
      </c>
      <c r="B226" s="179"/>
      <c r="C226" s="157"/>
      <c r="D226" s="134">
        <v>149</v>
      </c>
      <c r="E226" s="135">
        <v>1.2210000000000001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78" t="s">
        <v>352</v>
      </c>
      <c r="B227" s="179"/>
      <c r="C227" s="157"/>
      <c r="D227" s="134">
        <v>490</v>
      </c>
      <c r="E227" s="135">
        <v>0.71499999999999997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78" t="s">
        <v>353</v>
      </c>
      <c r="B228" s="179"/>
      <c r="C228" s="157"/>
      <c r="D228" s="134">
        <v>868</v>
      </c>
      <c r="E228" s="135">
        <v>0.69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78" t="s">
        <v>354</v>
      </c>
      <c r="B229" s="179"/>
      <c r="C229" s="157"/>
      <c r="D229" s="134">
        <v>255</v>
      </c>
      <c r="E229" s="135">
        <v>0.47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78" t="s">
        <v>342</v>
      </c>
      <c r="B230" s="179"/>
      <c r="C230" s="157"/>
      <c r="D230" s="134">
        <v>2237</v>
      </c>
      <c r="E230" s="135">
        <v>0.46200000000000002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78" t="s">
        <v>355</v>
      </c>
      <c r="B231" s="179"/>
      <c r="C231" s="157"/>
      <c r="D231" s="134">
        <v>144</v>
      </c>
      <c r="E231" s="135">
        <v>0.42899999999999999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78" t="s">
        <v>356</v>
      </c>
      <c r="B232" s="179"/>
      <c r="C232" s="157"/>
      <c r="D232" s="134">
        <v>267</v>
      </c>
      <c r="E232" s="135">
        <v>0.41099999999999998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78" t="s">
        <v>357</v>
      </c>
      <c r="B233" s="179"/>
      <c r="C233" s="157"/>
      <c r="D233" s="134">
        <v>74</v>
      </c>
      <c r="E233" s="135">
        <v>0.40400000000000003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78" t="s">
        <v>338</v>
      </c>
      <c r="B234" s="179"/>
      <c r="C234" s="157"/>
      <c r="D234" s="134">
        <v>3465</v>
      </c>
      <c r="E234" s="135">
        <v>0.39400000000000002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78" t="s">
        <v>358</v>
      </c>
      <c r="B235" s="179"/>
      <c r="C235" s="157"/>
      <c r="D235" s="134">
        <v>57</v>
      </c>
      <c r="E235" s="135">
        <v>0.315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78" t="s">
        <v>359</v>
      </c>
      <c r="B236" s="179"/>
      <c r="C236" s="157"/>
      <c r="D236" s="134">
        <v>212</v>
      </c>
      <c r="E236" s="135">
        <v>0.30599999999999999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78" t="s">
        <v>360</v>
      </c>
      <c r="B237" s="179"/>
      <c r="C237" s="157"/>
      <c r="D237" s="134">
        <v>287</v>
      </c>
      <c r="E237" s="135">
        <v>0.29199999999999998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78" t="s">
        <v>361</v>
      </c>
      <c r="B238" s="179"/>
      <c r="C238" s="157"/>
      <c r="D238" s="134">
        <v>800</v>
      </c>
      <c r="E238" s="135">
        <v>0.29099999999999998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78" t="s">
        <v>362</v>
      </c>
      <c r="B239" s="211"/>
      <c r="C239" s="188"/>
      <c r="D239" s="134">
        <v>176</v>
      </c>
      <c r="E239" s="135">
        <v>0.27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61" t="s">
        <v>243</v>
      </c>
      <c r="B240" s="161"/>
      <c r="C240" s="161"/>
      <c r="D240" s="161"/>
      <c r="E240" s="161"/>
      <c r="F240" s="162"/>
      <c r="G240" s="16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238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66"/>
      <c r="B242" s="166"/>
      <c r="C242" s="166"/>
      <c r="D242" s="166"/>
      <c r="E242" s="166"/>
      <c r="F242" s="166"/>
      <c r="G242" s="16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7" t="s">
        <v>304</v>
      </c>
      <c r="B243" s="147"/>
      <c r="C243" s="147"/>
      <c r="D243" s="147"/>
      <c r="E243" s="147"/>
      <c r="F243" s="147"/>
      <c r="G243" s="147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1"/>
    </row>
    <row r="244" spans="1:47" s="2" customFormat="1" ht="15.95" customHeight="1" x14ac:dyDescent="0.2">
      <c r="A244" s="152" t="s">
        <v>14</v>
      </c>
      <c r="B244" s="152" t="s">
        <v>295</v>
      </c>
      <c r="C244" s="152" t="s">
        <v>296</v>
      </c>
      <c r="D244" s="152" t="s">
        <v>297</v>
      </c>
      <c r="E244" s="152" t="s">
        <v>298</v>
      </c>
      <c r="F244" s="180" t="s">
        <v>288</v>
      </c>
      <c r="G244" s="180" t="s">
        <v>289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63"/>
      <c r="B245" s="163"/>
      <c r="C245" s="163"/>
      <c r="D245" s="163"/>
      <c r="E245" s="163"/>
      <c r="F245" s="181"/>
      <c r="G245" s="181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3"/>
      <c r="B246" s="153"/>
      <c r="C246" s="153"/>
      <c r="D246" s="153"/>
      <c r="E246" s="153"/>
      <c r="F246" s="182"/>
      <c r="G246" s="18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3" t="s">
        <v>363</v>
      </c>
      <c r="B247" s="134">
        <v>554</v>
      </c>
      <c r="C247" s="134">
        <v>457</v>
      </c>
      <c r="D247" s="134">
        <v>456</v>
      </c>
      <c r="E247" s="134">
        <v>344</v>
      </c>
      <c r="F247" s="134">
        <v>-210</v>
      </c>
      <c r="G247" s="135">
        <v>-0.379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3" t="s">
        <v>364</v>
      </c>
      <c r="B248" s="134">
        <v>409</v>
      </c>
      <c r="C248" s="134">
        <v>470</v>
      </c>
      <c r="D248" s="134">
        <v>319</v>
      </c>
      <c r="E248" s="134">
        <v>256</v>
      </c>
      <c r="F248" s="134">
        <v>-153</v>
      </c>
      <c r="G248" s="135">
        <v>-0.374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3" t="s">
        <v>365</v>
      </c>
      <c r="B249" s="134">
        <v>1872</v>
      </c>
      <c r="C249" s="134">
        <v>1649</v>
      </c>
      <c r="D249" s="134">
        <v>1068</v>
      </c>
      <c r="E249" s="134">
        <v>1210</v>
      </c>
      <c r="F249" s="134">
        <v>-662</v>
      </c>
      <c r="G249" s="135">
        <v>-0.35399999999999998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3" t="s">
        <v>366</v>
      </c>
      <c r="B250" s="134">
        <v>616</v>
      </c>
      <c r="C250" s="134">
        <v>510</v>
      </c>
      <c r="D250" s="134">
        <v>527</v>
      </c>
      <c r="E250" s="134">
        <v>438</v>
      </c>
      <c r="F250" s="134">
        <v>-178</v>
      </c>
      <c r="G250" s="135">
        <v>-0.28899999999999998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3" t="s">
        <v>367</v>
      </c>
      <c r="B251" s="134">
        <v>810</v>
      </c>
      <c r="C251" s="134">
        <v>727</v>
      </c>
      <c r="D251" s="134">
        <v>666</v>
      </c>
      <c r="E251" s="134">
        <v>592</v>
      </c>
      <c r="F251" s="134">
        <v>-218</v>
      </c>
      <c r="G251" s="135">
        <v>-0.26900000000000002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3" t="s">
        <v>349</v>
      </c>
      <c r="B252" s="134">
        <v>5098</v>
      </c>
      <c r="C252" s="134">
        <v>4871</v>
      </c>
      <c r="D252" s="134">
        <v>4139</v>
      </c>
      <c r="E252" s="134">
        <v>4120</v>
      </c>
      <c r="F252" s="134">
        <v>-978</v>
      </c>
      <c r="G252" s="135">
        <v>-0.192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3" t="s">
        <v>368</v>
      </c>
      <c r="B253" s="134">
        <v>2192</v>
      </c>
      <c r="C253" s="134">
        <v>1914</v>
      </c>
      <c r="D253" s="134">
        <v>1885</v>
      </c>
      <c r="E253" s="134">
        <v>1810</v>
      </c>
      <c r="F253" s="134">
        <v>-382</v>
      </c>
      <c r="G253" s="135">
        <v>-0.17399999999999999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3" t="s">
        <v>369</v>
      </c>
      <c r="B254" s="134">
        <v>982</v>
      </c>
      <c r="C254" s="134">
        <v>702</v>
      </c>
      <c r="D254" s="134">
        <v>616</v>
      </c>
      <c r="E254" s="134">
        <v>812</v>
      </c>
      <c r="F254" s="134">
        <v>-170</v>
      </c>
      <c r="G254" s="135">
        <v>-0.17299999999999999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3" t="s">
        <v>370</v>
      </c>
      <c r="B255" s="134">
        <v>532</v>
      </c>
      <c r="C255" s="134">
        <v>533</v>
      </c>
      <c r="D255" s="134">
        <v>480</v>
      </c>
      <c r="E255" s="134">
        <v>456</v>
      </c>
      <c r="F255" s="134">
        <v>-76</v>
      </c>
      <c r="G255" s="135">
        <v>-0.14299999999999999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3" t="s">
        <v>371</v>
      </c>
      <c r="B256" s="134">
        <v>590</v>
      </c>
      <c r="C256" s="134">
        <v>580</v>
      </c>
      <c r="D256" s="134">
        <v>530</v>
      </c>
      <c r="E256" s="134">
        <v>522</v>
      </c>
      <c r="F256" s="134">
        <v>-68</v>
      </c>
      <c r="G256" s="135">
        <v>-0.115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3" t="s">
        <v>343</v>
      </c>
      <c r="B257" s="134">
        <v>7354</v>
      </c>
      <c r="C257" s="134">
        <v>7179</v>
      </c>
      <c r="D257" s="134">
        <v>7128</v>
      </c>
      <c r="E257" s="134">
        <v>6570</v>
      </c>
      <c r="F257" s="134">
        <v>-784</v>
      </c>
      <c r="G257" s="135">
        <v>-0.107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3" t="s">
        <v>372</v>
      </c>
      <c r="B258" s="134">
        <v>2604</v>
      </c>
      <c r="C258" s="134">
        <v>2392</v>
      </c>
      <c r="D258" s="134">
        <v>2262</v>
      </c>
      <c r="E258" s="134">
        <v>2328</v>
      </c>
      <c r="F258" s="134">
        <v>-276</v>
      </c>
      <c r="G258" s="135">
        <v>-0.106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3" t="s">
        <v>373</v>
      </c>
      <c r="B259" s="134">
        <v>1416</v>
      </c>
      <c r="C259" s="134">
        <v>1448</v>
      </c>
      <c r="D259" s="134">
        <v>1528</v>
      </c>
      <c r="E259" s="134">
        <v>1269</v>
      </c>
      <c r="F259" s="134">
        <v>-147</v>
      </c>
      <c r="G259" s="135">
        <v>-0.104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3" t="s">
        <v>374</v>
      </c>
      <c r="B260" s="134">
        <v>2712</v>
      </c>
      <c r="C260" s="134">
        <v>2447</v>
      </c>
      <c r="D260" s="134">
        <v>2511</v>
      </c>
      <c r="E260" s="134">
        <v>2465</v>
      </c>
      <c r="F260" s="134">
        <v>-247</v>
      </c>
      <c r="G260" s="135">
        <v>-9.0999999999999998E-2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3" t="s">
        <v>340</v>
      </c>
      <c r="B261" s="134">
        <v>9530</v>
      </c>
      <c r="C261" s="134">
        <v>9612</v>
      </c>
      <c r="D261" s="134">
        <v>9035</v>
      </c>
      <c r="E261" s="134">
        <v>8810</v>
      </c>
      <c r="F261" s="134">
        <v>-720</v>
      </c>
      <c r="G261" s="135">
        <v>-7.5999999999999998E-2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61" t="s">
        <v>243</v>
      </c>
      <c r="B262" s="161"/>
      <c r="C262" s="161"/>
      <c r="D262" s="161"/>
      <c r="E262" s="161"/>
      <c r="F262" s="161"/>
      <c r="G262" s="16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238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65"/>
      <c r="B264" s="165"/>
      <c r="C264" s="165"/>
      <c r="D264" s="165"/>
      <c r="E264" s="165"/>
      <c r="F264" s="165"/>
      <c r="G264" s="16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7" t="s">
        <v>305</v>
      </c>
      <c r="B265" s="147"/>
      <c r="C265" s="147"/>
      <c r="D265" s="147"/>
      <c r="E265" s="147"/>
      <c r="F265" s="147"/>
      <c r="G265" s="147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52" t="s">
        <v>1</v>
      </c>
      <c r="B266" s="180" t="s">
        <v>284</v>
      </c>
      <c r="C266" s="180" t="s">
        <v>285</v>
      </c>
      <c r="D266" s="180" t="s">
        <v>286</v>
      </c>
      <c r="E266" s="180" t="s">
        <v>287</v>
      </c>
      <c r="F266" s="180" t="s">
        <v>288</v>
      </c>
      <c r="G266" s="180" t="s">
        <v>289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63"/>
      <c r="B267" s="181"/>
      <c r="C267" s="181"/>
      <c r="D267" s="181"/>
      <c r="E267" s="181"/>
      <c r="F267" s="181"/>
      <c r="G267" s="181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3"/>
      <c r="B268" s="182"/>
      <c r="C268" s="182"/>
      <c r="D268" s="182"/>
      <c r="E268" s="182"/>
      <c r="F268" s="182"/>
      <c r="G268" s="182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3" t="s">
        <v>164</v>
      </c>
      <c r="B269" s="134">
        <v>46481</v>
      </c>
      <c r="C269" s="134">
        <v>40448</v>
      </c>
      <c r="D269" s="134">
        <v>24475</v>
      </c>
      <c r="E269" s="134">
        <v>21787</v>
      </c>
      <c r="F269" s="134">
        <v>-24694</v>
      </c>
      <c r="G269" s="135">
        <v>-0.53100000000000003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3" t="s">
        <v>158</v>
      </c>
      <c r="B270" s="134">
        <v>20895</v>
      </c>
      <c r="C270" s="134">
        <v>18079</v>
      </c>
      <c r="D270" s="134">
        <v>11001</v>
      </c>
      <c r="E270" s="134">
        <v>10532</v>
      </c>
      <c r="F270" s="134">
        <v>-10363</v>
      </c>
      <c r="G270" s="135">
        <v>-0.496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3" t="s">
        <v>45</v>
      </c>
      <c r="B271" s="134">
        <v>1597</v>
      </c>
      <c r="C271" s="134">
        <v>1380</v>
      </c>
      <c r="D271" s="134">
        <v>878</v>
      </c>
      <c r="E271" s="134">
        <v>831</v>
      </c>
      <c r="F271" s="134">
        <v>-766</v>
      </c>
      <c r="G271" s="135">
        <v>-0.48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3" t="s">
        <v>57</v>
      </c>
      <c r="B272" s="134">
        <v>5275</v>
      </c>
      <c r="C272" s="134">
        <v>4583</v>
      </c>
      <c r="D272" s="134">
        <v>2866</v>
      </c>
      <c r="E272" s="134">
        <v>2208</v>
      </c>
      <c r="F272" s="134">
        <v>-3067</v>
      </c>
      <c r="G272" s="135">
        <v>-0.58099999999999996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133" t="s">
        <v>86</v>
      </c>
      <c r="B273" s="134">
        <v>9699</v>
      </c>
      <c r="C273" s="134">
        <v>8555</v>
      </c>
      <c r="D273" s="134">
        <v>4977</v>
      </c>
      <c r="E273" s="134">
        <v>3748</v>
      </c>
      <c r="F273" s="134">
        <v>-5951</v>
      </c>
      <c r="G273" s="135">
        <v>-0.61399999999999999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133" t="s">
        <v>88</v>
      </c>
      <c r="B274" s="134">
        <v>2386</v>
      </c>
      <c r="C274" s="134">
        <v>2055</v>
      </c>
      <c r="D274" s="134">
        <v>1262</v>
      </c>
      <c r="E274" s="134">
        <v>1170</v>
      </c>
      <c r="F274" s="134">
        <v>-1216</v>
      </c>
      <c r="G274" s="135">
        <v>-0.51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133" t="s">
        <v>90</v>
      </c>
      <c r="B275" s="134">
        <v>3609</v>
      </c>
      <c r="C275" s="134">
        <v>3132</v>
      </c>
      <c r="D275" s="134">
        <v>1857</v>
      </c>
      <c r="E275" s="134">
        <v>1763</v>
      </c>
      <c r="F275" s="134">
        <v>-1846</v>
      </c>
      <c r="G275" s="135">
        <v>-0.51100000000000001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133" t="s">
        <v>91</v>
      </c>
      <c r="B276" s="134">
        <v>3020</v>
      </c>
      <c r="C276" s="134">
        <v>2664</v>
      </c>
      <c r="D276" s="134">
        <v>1634</v>
      </c>
      <c r="E276" s="134">
        <v>1535</v>
      </c>
      <c r="F276" s="134">
        <v>-1485</v>
      </c>
      <c r="G276" s="135">
        <v>-0.49199999999999999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6"/>
      <c r="B277" s="21"/>
      <c r="C277" s="21"/>
      <c r="D277" s="21"/>
      <c r="E277" s="21"/>
      <c r="F277" s="21"/>
      <c r="G277" s="17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6"/>
      <c r="B278" s="21"/>
      <c r="C278" s="21"/>
      <c r="D278" s="21"/>
      <c r="E278" s="21"/>
      <c r="F278" s="21"/>
      <c r="G278" s="17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6"/>
      <c r="B279" s="21"/>
      <c r="C279" s="21"/>
      <c r="D279" s="21"/>
      <c r="E279" s="21"/>
      <c r="F279" s="21"/>
      <c r="G279" s="17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6"/>
      <c r="B280" s="21"/>
      <c r="C280" s="21"/>
      <c r="D280" s="21"/>
      <c r="E280" s="21"/>
      <c r="F280" s="21"/>
      <c r="G280" s="17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6"/>
      <c r="B281" s="21"/>
      <c r="C281" s="21"/>
      <c r="D281" s="21"/>
      <c r="E281" s="21"/>
      <c r="F281" s="21"/>
      <c r="G281" s="17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6"/>
      <c r="B282" s="21"/>
      <c r="C282" s="21"/>
      <c r="D282" s="21"/>
      <c r="E282" s="21"/>
      <c r="F282" s="21"/>
      <c r="G282" s="17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3">
        <v>487000</v>
      </c>
      <c r="C285" s="83">
        <v>416000</v>
      </c>
      <c r="D285" s="83">
        <v>258000</v>
      </c>
      <c r="E285" s="83">
        <v>227000</v>
      </c>
      <c r="F285" s="83">
        <f>E285-B285</f>
        <v>-260000</v>
      </c>
      <c r="G285" s="97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3">
        <v>13747000</v>
      </c>
      <c r="C286" s="83">
        <v>11460000</v>
      </c>
      <c r="D286" s="83">
        <v>8296000</v>
      </c>
      <c r="E286" s="83">
        <v>6982000</v>
      </c>
      <c r="F286" s="83">
        <f>E286-B286</f>
        <v>-6765000</v>
      </c>
      <c r="G286" s="98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61" t="s">
        <v>240</v>
      </c>
      <c r="B287" s="161"/>
      <c r="C287" s="161"/>
      <c r="D287" s="161"/>
      <c r="E287" s="161"/>
      <c r="F287" s="161"/>
      <c r="G287" s="16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244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66"/>
      <c r="B289" s="166"/>
      <c r="C289" s="166"/>
      <c r="D289" s="166"/>
      <c r="E289" s="166"/>
      <c r="F289" s="166"/>
      <c r="G289" s="16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7" t="s">
        <v>308</v>
      </c>
      <c r="B290" s="147"/>
      <c r="C290" s="147"/>
      <c r="D290" s="147"/>
      <c r="E290" s="147"/>
      <c r="F290" s="147"/>
      <c r="G290" s="147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52" t="s">
        <v>15</v>
      </c>
      <c r="B291" s="152">
        <v>2013</v>
      </c>
      <c r="C291" s="152">
        <v>2014</v>
      </c>
      <c r="D291" s="152">
        <v>2015</v>
      </c>
      <c r="E291" s="152">
        <v>2016</v>
      </c>
      <c r="F291" s="152" t="s">
        <v>306</v>
      </c>
      <c r="G291" s="152" t="s">
        <v>307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63"/>
      <c r="B292" s="163"/>
      <c r="C292" s="163"/>
      <c r="D292" s="163"/>
      <c r="E292" s="163"/>
      <c r="F292" s="163"/>
      <c r="G292" s="16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3"/>
      <c r="B293" s="153"/>
      <c r="C293" s="153"/>
      <c r="D293" s="153"/>
      <c r="E293" s="153"/>
      <c r="F293" s="153"/>
      <c r="G293" s="15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4">
        <v>56</v>
      </c>
      <c r="E294" s="104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5">
        <v>72</v>
      </c>
      <c r="E295" s="105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5">
        <v>1209</v>
      </c>
      <c r="E296" s="105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5">
        <v>259</v>
      </c>
      <c r="E297" s="105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5">
        <v>222</v>
      </c>
      <c r="E298" s="105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5">
        <v>129</v>
      </c>
      <c r="E299" s="105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5">
        <v>86</v>
      </c>
      <c r="E300" s="105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5">
        <v>472</v>
      </c>
      <c r="E301" s="105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5">
        <v>951</v>
      </c>
      <c r="E302" s="105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5">
        <v>117</v>
      </c>
      <c r="E303" s="105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5">
        <v>1603</v>
      </c>
      <c r="E304" s="105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5">
        <v>324</v>
      </c>
      <c r="E305" s="105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5">
        <v>1301</v>
      </c>
      <c r="E306" s="105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5">
        <v>452</v>
      </c>
      <c r="E307" s="105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5">
        <v>256</v>
      </c>
      <c r="E308" s="105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5">
        <v>239</v>
      </c>
      <c r="E309" s="105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5">
        <v>328</v>
      </c>
      <c r="E310" s="105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5">
        <v>321</v>
      </c>
      <c r="E311" s="105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5">
        <v>751</v>
      </c>
      <c r="E312" s="105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5">
        <v>111</v>
      </c>
      <c r="E313" s="105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5">
        <v>321</v>
      </c>
      <c r="E314" s="105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5">
        <v>314</v>
      </c>
      <c r="E315" s="105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5">
        <v>1027</v>
      </c>
      <c r="E316" s="105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5">
        <v>361</v>
      </c>
      <c r="E317" s="105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5">
        <v>4123</v>
      </c>
      <c r="E318" s="105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5">
        <v>199</v>
      </c>
      <c r="E319" s="105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6">
        <v>134</v>
      </c>
      <c r="E320" s="106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92"/>
      <c r="B321" s="192"/>
      <c r="C321" s="192"/>
      <c r="D321" s="192"/>
      <c r="E321" s="192"/>
      <c r="F321" s="192"/>
      <c r="G321" s="192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7" t="s">
        <v>309</v>
      </c>
      <c r="B322" s="147"/>
      <c r="C322" s="147"/>
      <c r="D322" s="147"/>
      <c r="E322" s="147"/>
      <c r="F322" s="147"/>
      <c r="G322" s="147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52" t="s">
        <v>15</v>
      </c>
      <c r="B323" s="152">
        <v>2013</v>
      </c>
      <c r="C323" s="152">
        <v>2014</v>
      </c>
      <c r="D323" s="152">
        <v>2015</v>
      </c>
      <c r="E323" s="152">
        <v>2016</v>
      </c>
      <c r="F323" s="152" t="s">
        <v>306</v>
      </c>
      <c r="G323" s="152" t="s">
        <v>307</v>
      </c>
      <c r="H323" s="4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63"/>
      <c r="B324" s="163"/>
      <c r="C324" s="163"/>
      <c r="D324" s="163"/>
      <c r="E324" s="163"/>
      <c r="F324" s="163"/>
      <c r="G324" s="163"/>
      <c r="H324" s="44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3"/>
      <c r="B325" s="153"/>
      <c r="C325" s="153"/>
      <c r="D325" s="153"/>
      <c r="E325" s="153"/>
      <c r="F325" s="153"/>
      <c r="G325" s="153"/>
      <c r="H325" s="44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4">
        <v>814</v>
      </c>
      <c r="E326" s="104">
        <v>845</v>
      </c>
      <c r="F326" s="25">
        <f>SUM(E326-B326)</f>
        <v>2</v>
      </c>
      <c r="G326" s="16">
        <f>SUM(F326/B326)</f>
        <v>2.3724792408066431E-3</v>
      </c>
      <c r="H326" s="44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5">
        <v>474</v>
      </c>
      <c r="E327" s="105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4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5">
        <v>383</v>
      </c>
      <c r="E328" s="105">
        <v>392</v>
      </c>
      <c r="F328" s="9">
        <f t="shared" si="3"/>
        <v>7</v>
      </c>
      <c r="G328" s="17">
        <f t="shared" si="4"/>
        <v>1.8181818181818181E-2</v>
      </c>
      <c r="H328" s="44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5">
        <v>361</v>
      </c>
      <c r="E329" s="105">
        <v>341</v>
      </c>
      <c r="F329" s="9">
        <f t="shared" si="3"/>
        <v>0</v>
      </c>
      <c r="G329" s="17">
        <f>SUM(F329/B329)</f>
        <v>0</v>
      </c>
      <c r="H329" s="44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5">
        <v>343</v>
      </c>
      <c r="E330" s="105">
        <v>364</v>
      </c>
      <c r="F330" s="9">
        <f t="shared" si="3"/>
        <v>4</v>
      </c>
      <c r="G330" s="17">
        <f>SUM(F330/B330)</f>
        <v>1.1111111111111112E-2</v>
      </c>
      <c r="H330" s="44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5">
        <v>2717</v>
      </c>
      <c r="E331" s="105">
        <v>2690</v>
      </c>
      <c r="F331" s="9">
        <f>SUM(E331-B331)</f>
        <v>136</v>
      </c>
      <c r="G331" s="17">
        <f>SUM(F331/B331)</f>
        <v>5.3249804228660921E-2</v>
      </c>
      <c r="H331" s="44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5">
        <v>658</v>
      </c>
      <c r="E332" s="105">
        <v>699</v>
      </c>
      <c r="F332" s="9">
        <f t="shared" si="3"/>
        <v>-5</v>
      </c>
      <c r="G332" s="17">
        <f t="shared" si="4"/>
        <v>-7.102272727272727E-3</v>
      </c>
      <c r="H332" s="44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5">
        <v>235</v>
      </c>
      <c r="E333" s="105">
        <v>237</v>
      </c>
      <c r="F333" s="9">
        <f t="shared" si="3"/>
        <v>-46</v>
      </c>
      <c r="G333" s="17">
        <f t="shared" si="4"/>
        <v>-0.16254416961130741</v>
      </c>
      <c r="H333" s="4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5">
        <v>81</v>
      </c>
      <c r="E334" s="105">
        <v>86</v>
      </c>
      <c r="F334" s="9">
        <f t="shared" si="3"/>
        <v>4</v>
      </c>
      <c r="G334" s="17">
        <f t="shared" si="4"/>
        <v>4.878048780487805E-2</v>
      </c>
      <c r="H334" s="44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5">
        <v>400</v>
      </c>
      <c r="E335" s="105">
        <v>393</v>
      </c>
      <c r="F335" s="9">
        <f t="shared" si="3"/>
        <v>32</v>
      </c>
      <c r="G335" s="17">
        <f t="shared" si="4"/>
        <v>8.8642659279778394E-2</v>
      </c>
      <c r="H335" s="44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5">
        <v>1460</v>
      </c>
      <c r="E336" s="105">
        <v>1421</v>
      </c>
      <c r="F336" s="9">
        <f t="shared" si="3"/>
        <v>-86</v>
      </c>
      <c r="G336" s="17">
        <f t="shared" si="4"/>
        <v>-5.7067020570670209E-2</v>
      </c>
      <c r="H336" s="44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5">
        <v>2001</v>
      </c>
      <c r="E337" s="105">
        <v>2029</v>
      </c>
      <c r="F337" s="9">
        <f t="shared" si="3"/>
        <v>159</v>
      </c>
      <c r="G337" s="17">
        <f t="shared" si="4"/>
        <v>8.5026737967914434E-2</v>
      </c>
      <c r="H337" s="44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5">
        <v>106</v>
      </c>
      <c r="E338" s="105">
        <v>117</v>
      </c>
      <c r="F338" s="9">
        <f t="shared" si="3"/>
        <v>-13</v>
      </c>
      <c r="G338" s="17">
        <f t="shared" si="4"/>
        <v>-0.1</v>
      </c>
      <c r="H338" s="4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5">
        <v>6021</v>
      </c>
      <c r="E339" s="105">
        <v>6153</v>
      </c>
      <c r="F339" s="9">
        <f t="shared" si="3"/>
        <v>270</v>
      </c>
      <c r="G339" s="17">
        <f t="shared" si="4"/>
        <v>4.5894951555328911E-2</v>
      </c>
      <c r="H339" s="44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5">
        <v>0</v>
      </c>
      <c r="E340" s="105">
        <v>0</v>
      </c>
      <c r="F340" s="9">
        <f t="shared" si="3"/>
        <v>0</v>
      </c>
      <c r="G340" s="17">
        <v>0</v>
      </c>
      <c r="H340" s="44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5">
        <v>24</v>
      </c>
      <c r="E341" s="105">
        <v>23</v>
      </c>
      <c r="F341" s="9">
        <f t="shared" si="3"/>
        <v>8</v>
      </c>
      <c r="G341" s="17">
        <f t="shared" si="4"/>
        <v>0.53333333333333333</v>
      </c>
      <c r="H341" s="44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5">
        <v>944</v>
      </c>
      <c r="E342" s="105">
        <v>907</v>
      </c>
      <c r="F342" s="9">
        <f t="shared" si="3"/>
        <v>-93</v>
      </c>
      <c r="G342" s="17">
        <f t="shared" si="4"/>
        <v>-9.2999999999999999E-2</v>
      </c>
      <c r="H342" s="44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5">
        <v>144</v>
      </c>
      <c r="E343" s="105">
        <v>143</v>
      </c>
      <c r="F343" s="9">
        <f t="shared" si="3"/>
        <v>-18</v>
      </c>
      <c r="G343" s="17">
        <f t="shared" si="4"/>
        <v>-0.11180124223602485</v>
      </c>
      <c r="H343" s="44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5">
        <v>1071</v>
      </c>
      <c r="E344" s="105">
        <v>1064</v>
      </c>
      <c r="F344" s="9">
        <f t="shared" si="3"/>
        <v>-18</v>
      </c>
      <c r="G344" s="17">
        <f t="shared" si="4"/>
        <v>-1.6635859519408502E-2</v>
      </c>
      <c r="H344" s="44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5">
        <v>2131</v>
      </c>
      <c r="E345" s="105">
        <v>2067</v>
      </c>
      <c r="F345" s="9">
        <f t="shared" si="3"/>
        <v>-47</v>
      </c>
      <c r="G345" s="17">
        <f t="shared" si="4"/>
        <v>-2.2232734153263954E-2</v>
      </c>
      <c r="H345" s="44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5">
        <v>54</v>
      </c>
      <c r="E346" s="105">
        <v>40</v>
      </c>
      <c r="F346" s="9">
        <f t="shared" si="3"/>
        <v>-1</v>
      </c>
      <c r="G346" s="17">
        <f t="shared" si="4"/>
        <v>-2.4390243902439025E-2</v>
      </c>
      <c r="H346" s="44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5">
        <v>72</v>
      </c>
      <c r="E347" s="105">
        <v>85</v>
      </c>
      <c r="F347" s="9">
        <f t="shared" si="3"/>
        <v>-26</v>
      </c>
      <c r="G347" s="17">
        <f t="shared" si="4"/>
        <v>-0.23423423423423423</v>
      </c>
      <c r="H347" s="44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5">
        <v>9191</v>
      </c>
      <c r="E348" s="105">
        <v>9230</v>
      </c>
      <c r="F348" s="9">
        <f t="shared" si="3"/>
        <v>157</v>
      </c>
      <c r="G348" s="17">
        <f t="shared" si="4"/>
        <v>1.7304089055439214E-2</v>
      </c>
      <c r="H348" s="4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5">
        <v>225</v>
      </c>
      <c r="E349" s="105">
        <v>261</v>
      </c>
      <c r="F349" s="9">
        <f t="shared" si="3"/>
        <v>72</v>
      </c>
      <c r="G349" s="17">
        <f t="shared" si="4"/>
        <v>0.38095238095238093</v>
      </c>
      <c r="H349" s="4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5">
        <v>566</v>
      </c>
      <c r="E350" s="105">
        <v>525</v>
      </c>
      <c r="F350" s="9">
        <f t="shared" si="3"/>
        <v>-41</v>
      </c>
      <c r="G350" s="17">
        <f t="shared" si="4"/>
        <v>-7.2438162544169613E-2</v>
      </c>
      <c r="H350" s="44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5">
        <v>265</v>
      </c>
      <c r="E351" s="105">
        <v>266</v>
      </c>
      <c r="F351" s="9">
        <f t="shared" si="3"/>
        <v>-25</v>
      </c>
      <c r="G351" s="17">
        <f t="shared" si="4"/>
        <v>-8.5910652920962199E-2</v>
      </c>
      <c r="H351" s="44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6">
        <v>363</v>
      </c>
      <c r="E352" s="106">
        <v>384</v>
      </c>
      <c r="F352" s="28">
        <f t="shared" si="3"/>
        <v>-14</v>
      </c>
      <c r="G352" s="20">
        <f t="shared" si="4"/>
        <v>-3.5175879396984924E-2</v>
      </c>
      <c r="H352" s="44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65"/>
      <c r="B353" s="165"/>
      <c r="C353" s="165"/>
      <c r="D353" s="165"/>
      <c r="E353" s="165"/>
      <c r="F353" s="165"/>
      <c r="G353" s="16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7" t="s">
        <v>309</v>
      </c>
      <c r="B354" s="147"/>
      <c r="C354" s="147"/>
      <c r="D354" s="147"/>
      <c r="E354" s="147"/>
      <c r="F354" s="147"/>
      <c r="G354" s="147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52" t="s">
        <v>15</v>
      </c>
      <c r="B355" s="152">
        <v>2013</v>
      </c>
      <c r="C355" s="152">
        <v>2014</v>
      </c>
      <c r="D355" s="152">
        <v>2015</v>
      </c>
      <c r="E355" s="152">
        <v>2016</v>
      </c>
      <c r="F355" s="152" t="s">
        <v>306</v>
      </c>
      <c r="G355" s="152" t="s">
        <v>307</v>
      </c>
      <c r="H355" s="44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63"/>
      <c r="B356" s="163"/>
      <c r="C356" s="163"/>
      <c r="D356" s="163"/>
      <c r="E356" s="163"/>
      <c r="F356" s="163"/>
      <c r="G356" s="163"/>
      <c r="H356" s="4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3"/>
      <c r="B357" s="153"/>
      <c r="C357" s="153"/>
      <c r="D357" s="153"/>
      <c r="E357" s="153"/>
      <c r="F357" s="153"/>
      <c r="G357" s="153"/>
      <c r="H357" s="4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4">
        <v>201</v>
      </c>
      <c r="E358" s="104">
        <v>158</v>
      </c>
      <c r="F358" s="25">
        <f>SUM(E358-B358)</f>
        <v>-19</v>
      </c>
      <c r="G358" s="16">
        <f>SUM(F358/B358)</f>
        <v>-0.10734463276836158</v>
      </c>
      <c r="H358" s="44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5">
        <v>877</v>
      </c>
      <c r="E359" s="105">
        <v>826</v>
      </c>
      <c r="F359" s="9">
        <f>SUM(E359-B359)</f>
        <v>-105</v>
      </c>
      <c r="G359" s="17">
        <f>SUM(F359/B359)</f>
        <v>-0.11278195488721804</v>
      </c>
      <c r="H359" s="44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5">
        <v>116</v>
      </c>
      <c r="E360" s="105">
        <v>130</v>
      </c>
      <c r="F360" s="9">
        <f t="shared" ref="F360:F384" si="5">SUM(E360-B360)</f>
        <v>-27</v>
      </c>
      <c r="G360" s="17">
        <f>SUM(F360/B360)</f>
        <v>-0.17197452229299362</v>
      </c>
      <c r="H360" s="44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5">
        <v>1498</v>
      </c>
      <c r="E361" s="105">
        <v>1607</v>
      </c>
      <c r="F361" s="9">
        <f t="shared" si="5"/>
        <v>89</v>
      </c>
      <c r="G361" s="17">
        <f t="shared" ref="G361:G384" si="6">SUM(F361/B361)</f>
        <v>5.8629776021080368E-2</v>
      </c>
      <c r="H361" s="44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5">
        <v>755</v>
      </c>
      <c r="E362" s="105">
        <v>711</v>
      </c>
      <c r="F362" s="9">
        <f t="shared" si="5"/>
        <v>-18</v>
      </c>
      <c r="G362" s="17">
        <f t="shared" si="6"/>
        <v>-2.4691358024691357E-2</v>
      </c>
      <c r="H362" s="44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5">
        <v>46</v>
      </c>
      <c r="E363" s="105">
        <v>40</v>
      </c>
      <c r="F363" s="9">
        <f t="shared" si="5"/>
        <v>-6</v>
      </c>
      <c r="G363" s="17">
        <f t="shared" si="6"/>
        <v>-0.13043478260869565</v>
      </c>
      <c r="H363" s="44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5">
        <v>1670</v>
      </c>
      <c r="E364" s="105">
        <v>1610</v>
      </c>
      <c r="F364" s="9">
        <f t="shared" si="5"/>
        <v>36</v>
      </c>
      <c r="G364" s="17">
        <f t="shared" si="6"/>
        <v>2.2871664548919948E-2</v>
      </c>
      <c r="H364" s="44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5">
        <v>520</v>
      </c>
      <c r="E365" s="105">
        <v>496</v>
      </c>
      <c r="F365" s="9">
        <f t="shared" si="5"/>
        <v>15</v>
      </c>
      <c r="G365" s="17">
        <f t="shared" si="6"/>
        <v>3.1185031185031187E-2</v>
      </c>
      <c r="H365" s="44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5">
        <v>13594</v>
      </c>
      <c r="E366" s="105">
        <v>13407</v>
      </c>
      <c r="F366" s="9">
        <f t="shared" si="5"/>
        <v>-295</v>
      </c>
      <c r="G366" s="17">
        <f t="shared" si="6"/>
        <v>-2.1529703692891547E-2</v>
      </c>
      <c r="H366" s="44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5">
        <v>201</v>
      </c>
      <c r="E367" s="105">
        <v>191</v>
      </c>
      <c r="F367" s="9">
        <f t="shared" si="5"/>
        <v>-12</v>
      </c>
      <c r="G367" s="17">
        <f t="shared" si="6"/>
        <v>-5.9113300492610835E-2</v>
      </c>
      <c r="H367" s="44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5">
        <v>144</v>
      </c>
      <c r="E368" s="105">
        <v>152</v>
      </c>
      <c r="F368" s="9">
        <f t="shared" si="5"/>
        <v>11</v>
      </c>
      <c r="G368" s="17">
        <f t="shared" si="6"/>
        <v>7.8014184397163122E-2</v>
      </c>
      <c r="H368" s="44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5">
        <v>47</v>
      </c>
      <c r="E369" s="105">
        <v>51</v>
      </c>
      <c r="F369" s="9">
        <f t="shared" si="5"/>
        <v>-5</v>
      </c>
      <c r="G369" s="17">
        <f t="shared" si="6"/>
        <v>-8.9285714285714288E-2</v>
      </c>
      <c r="H369" s="44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5">
        <v>262</v>
      </c>
      <c r="E370" s="105">
        <v>283</v>
      </c>
      <c r="F370" s="9">
        <f t="shared" si="5"/>
        <v>-12</v>
      </c>
      <c r="G370" s="17">
        <f t="shared" si="6"/>
        <v>-4.0677966101694912E-2</v>
      </c>
      <c r="H370" s="44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5">
        <v>71</v>
      </c>
      <c r="E371" s="105">
        <v>46</v>
      </c>
      <c r="F371" s="9">
        <f t="shared" si="5"/>
        <v>-19</v>
      </c>
      <c r="G371" s="17">
        <f t="shared" si="6"/>
        <v>-0.29230769230769232</v>
      </c>
      <c r="H371" s="44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5">
        <v>254</v>
      </c>
      <c r="E372" s="105">
        <v>252</v>
      </c>
      <c r="F372" s="9">
        <f t="shared" si="5"/>
        <v>-21</v>
      </c>
      <c r="G372" s="17">
        <f t="shared" si="6"/>
        <v>-7.6923076923076927E-2</v>
      </c>
      <c r="H372" s="44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5">
        <v>2990</v>
      </c>
      <c r="E373" s="105">
        <v>2937</v>
      </c>
      <c r="F373" s="9">
        <f t="shared" si="5"/>
        <v>93</v>
      </c>
      <c r="G373" s="17">
        <f t="shared" si="6"/>
        <v>3.2700421940928273E-2</v>
      </c>
      <c r="H373" s="44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5">
        <v>111</v>
      </c>
      <c r="E374" s="105">
        <v>104</v>
      </c>
      <c r="F374" s="9">
        <f t="shared" si="5"/>
        <v>24</v>
      </c>
      <c r="G374" s="17">
        <f t="shared" si="6"/>
        <v>0.3</v>
      </c>
      <c r="H374" s="44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5">
        <v>155</v>
      </c>
      <c r="E375" s="105">
        <v>153</v>
      </c>
      <c r="F375" s="9">
        <f t="shared" si="5"/>
        <v>-45</v>
      </c>
      <c r="G375" s="17">
        <f t="shared" si="6"/>
        <v>-0.22727272727272727</v>
      </c>
      <c r="H375" s="44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5">
        <v>1772</v>
      </c>
      <c r="E376" s="105">
        <v>1805</v>
      </c>
      <c r="F376" s="9">
        <f t="shared" si="5"/>
        <v>-42</v>
      </c>
      <c r="G376" s="17">
        <f t="shared" si="6"/>
        <v>-2.2739577693557118E-2</v>
      </c>
      <c r="H376" s="44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5">
        <v>1527</v>
      </c>
      <c r="E377" s="105">
        <v>1404</v>
      </c>
      <c r="F377" s="9">
        <f t="shared" si="5"/>
        <v>-138</v>
      </c>
      <c r="G377" s="17">
        <f t="shared" si="6"/>
        <v>-8.9494163424124515E-2</v>
      </c>
      <c r="H377" s="44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5">
        <v>651</v>
      </c>
      <c r="E378" s="105">
        <v>649</v>
      </c>
      <c r="F378" s="9">
        <f t="shared" si="5"/>
        <v>-62</v>
      </c>
      <c r="G378" s="17">
        <f t="shared" si="6"/>
        <v>-8.7201125175808719E-2</v>
      </c>
      <c r="H378" s="44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5">
        <v>448</v>
      </c>
      <c r="E379" s="105">
        <v>424</v>
      </c>
      <c r="F379" s="9">
        <f t="shared" si="5"/>
        <v>-102</v>
      </c>
      <c r="G379" s="17">
        <f t="shared" si="6"/>
        <v>-0.19391634980988592</v>
      </c>
      <c r="H379" s="44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5">
        <v>55</v>
      </c>
      <c r="E380" s="105">
        <v>68</v>
      </c>
      <c r="F380" s="9">
        <f t="shared" si="5"/>
        <v>-14</v>
      </c>
      <c r="G380" s="17">
        <f t="shared" si="6"/>
        <v>-0.17073170731707318</v>
      </c>
      <c r="H380" s="44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5">
        <v>854</v>
      </c>
      <c r="E381" s="105">
        <v>851</v>
      </c>
      <c r="F381" s="9">
        <f t="shared" si="5"/>
        <v>-27</v>
      </c>
      <c r="G381" s="17">
        <f t="shared" si="6"/>
        <v>-3.0751708428246014E-2</v>
      </c>
      <c r="H381" s="4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5">
        <v>588</v>
      </c>
      <c r="E382" s="105">
        <v>599</v>
      </c>
      <c r="F382" s="9">
        <f t="shared" si="5"/>
        <v>-46</v>
      </c>
      <c r="G382" s="17">
        <f t="shared" si="6"/>
        <v>-7.131782945736434E-2</v>
      </c>
      <c r="H382" s="44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5">
        <v>955</v>
      </c>
      <c r="E383" s="105">
        <v>1042</v>
      </c>
      <c r="F383" s="9">
        <f t="shared" si="5"/>
        <v>45</v>
      </c>
      <c r="G383" s="17">
        <f t="shared" si="6"/>
        <v>4.5135406218655971E-2</v>
      </c>
      <c r="H383" s="44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6">
        <v>3266</v>
      </c>
      <c r="E384" s="106">
        <v>3296</v>
      </c>
      <c r="F384" s="28">
        <f t="shared" si="5"/>
        <v>112</v>
      </c>
      <c r="G384" s="20">
        <f t="shared" si="6"/>
        <v>3.5175879396984924E-2</v>
      </c>
      <c r="H384" s="44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30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7" t="s">
        <v>309</v>
      </c>
      <c r="B386" s="147"/>
      <c r="C386" s="147"/>
      <c r="D386" s="147"/>
      <c r="E386" s="147"/>
      <c r="F386" s="147"/>
      <c r="G386" s="147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52" t="s">
        <v>15</v>
      </c>
      <c r="B387" s="152">
        <v>2013</v>
      </c>
      <c r="C387" s="152">
        <v>2014</v>
      </c>
      <c r="D387" s="152">
        <v>2015</v>
      </c>
      <c r="E387" s="152">
        <v>2016</v>
      </c>
      <c r="F387" s="152" t="s">
        <v>306</v>
      </c>
      <c r="G387" s="152" t="s">
        <v>307</v>
      </c>
      <c r="H387" s="44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63"/>
      <c r="B388" s="163"/>
      <c r="C388" s="163"/>
      <c r="D388" s="163"/>
      <c r="E388" s="163"/>
      <c r="F388" s="163"/>
      <c r="G388" s="163"/>
      <c r="H388" s="44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3"/>
      <c r="B389" s="153"/>
      <c r="C389" s="153"/>
      <c r="D389" s="153"/>
      <c r="E389" s="153"/>
      <c r="F389" s="153"/>
      <c r="G389" s="153"/>
      <c r="H389" s="44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4">
        <v>16048</v>
      </c>
      <c r="E390" s="104">
        <v>16039</v>
      </c>
      <c r="F390" s="25">
        <f>SUM(E390-B390)</f>
        <v>-175</v>
      </c>
      <c r="G390" s="16">
        <f>SUM(F390/B390)</f>
        <v>-1.079314172936968E-2</v>
      </c>
      <c r="H390" s="44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5">
        <v>264</v>
      </c>
      <c r="E391" s="105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4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6">
        <v>97773</v>
      </c>
      <c r="E392" s="106">
        <v>97146</v>
      </c>
      <c r="F392" s="28">
        <f t="shared" si="7"/>
        <v>-1153</v>
      </c>
      <c r="G392" s="20">
        <f t="shared" si="8"/>
        <v>-1.1729519120235201E-2</v>
      </c>
      <c r="H392" s="4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61" t="s">
        <v>240</v>
      </c>
      <c r="B393" s="161"/>
      <c r="C393" s="161"/>
      <c r="D393" s="161"/>
      <c r="E393" s="161"/>
      <c r="F393" s="161"/>
      <c r="G393" s="16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195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7" t="s">
        <v>310</v>
      </c>
      <c r="B397" s="147"/>
      <c r="C397" s="147"/>
      <c r="D397" s="147"/>
      <c r="E397" s="147"/>
      <c r="F397" s="147"/>
      <c r="G397" s="147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52" t="s">
        <v>15</v>
      </c>
      <c r="B398" s="152">
        <v>2012</v>
      </c>
      <c r="C398" s="152">
        <v>2013</v>
      </c>
      <c r="D398" s="123"/>
      <c r="E398" s="152">
        <v>2015</v>
      </c>
      <c r="F398" s="152" t="s">
        <v>311</v>
      </c>
      <c r="G398" s="152" t="s">
        <v>312</v>
      </c>
      <c r="H398" s="44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63"/>
      <c r="B399" s="163"/>
      <c r="C399" s="163"/>
      <c r="D399" s="124">
        <v>2014</v>
      </c>
      <c r="E399" s="163"/>
      <c r="F399" s="163"/>
      <c r="G399" s="163"/>
      <c r="H399" s="44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3"/>
      <c r="B400" s="153"/>
      <c r="C400" s="153"/>
      <c r="D400" s="125"/>
      <c r="E400" s="153"/>
      <c r="F400" s="153"/>
      <c r="G400" s="153"/>
      <c r="H400" s="4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6">
        <v>0</v>
      </c>
      <c r="F401" s="8">
        <v>0</v>
      </c>
      <c r="G401" s="137">
        <v>0</v>
      </c>
      <c r="H401" s="44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6">
        <v>0</v>
      </c>
      <c r="F402" s="8">
        <v>0</v>
      </c>
      <c r="G402" s="138">
        <v>0</v>
      </c>
      <c r="H402" s="44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6">
        <v>0</v>
      </c>
      <c r="F403" s="8">
        <v>0</v>
      </c>
      <c r="G403" s="138">
        <v>0</v>
      </c>
      <c r="H403" s="44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6">
        <v>396</v>
      </c>
      <c r="F404" s="8">
        <f>SUM(E404-B404)</f>
        <v>-3</v>
      </c>
      <c r="G404" s="138">
        <f>SUM(F404/B404)</f>
        <v>-7.5187969924812026E-3</v>
      </c>
      <c r="H404" s="44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6">
        <v>0</v>
      </c>
      <c r="F405" s="8">
        <v>0</v>
      </c>
      <c r="G405" s="138">
        <v>0</v>
      </c>
      <c r="H405" s="44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6">
        <v>0</v>
      </c>
      <c r="F406" s="8">
        <v>0</v>
      </c>
      <c r="G406" s="138">
        <v>0</v>
      </c>
      <c r="H406" s="44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6">
        <v>0</v>
      </c>
      <c r="F407" s="8">
        <v>0</v>
      </c>
      <c r="G407" s="138">
        <v>0</v>
      </c>
      <c r="H407" s="4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6">
        <v>0</v>
      </c>
      <c r="F408" s="8">
        <v>0</v>
      </c>
      <c r="G408" s="138">
        <v>0</v>
      </c>
      <c r="H408" s="44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6">
        <v>0</v>
      </c>
      <c r="F409" s="8">
        <v>0</v>
      </c>
      <c r="G409" s="138">
        <v>0</v>
      </c>
      <c r="H409" s="44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6">
        <v>0</v>
      </c>
      <c r="F410" s="8">
        <v>0</v>
      </c>
      <c r="G410" s="138">
        <v>0</v>
      </c>
      <c r="H410" s="44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33">
        <v>484</v>
      </c>
      <c r="C411" s="33">
        <v>541</v>
      </c>
      <c r="D411" s="33">
        <v>459</v>
      </c>
      <c r="E411" s="136">
        <v>455</v>
      </c>
      <c r="F411" s="8">
        <f>SUM(E411-B411)</f>
        <v>-29</v>
      </c>
      <c r="G411" s="138">
        <f>SUM(F411/B411)</f>
        <v>-5.9917355371900828E-2</v>
      </c>
      <c r="H411" s="44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6">
        <v>0</v>
      </c>
      <c r="F412" s="8">
        <v>0</v>
      </c>
      <c r="G412" s="138">
        <v>0</v>
      </c>
      <c r="H412" s="44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33">
        <v>1224</v>
      </c>
      <c r="C413" s="33">
        <v>1133</v>
      </c>
      <c r="D413" s="33">
        <v>923</v>
      </c>
      <c r="E413" s="136">
        <v>1154</v>
      </c>
      <c r="F413" s="8">
        <f>SUM(E413-B413)</f>
        <v>-70</v>
      </c>
      <c r="G413" s="138">
        <f>SUM(F413/B413)</f>
        <v>-5.7189542483660129E-2</v>
      </c>
      <c r="H413" s="44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6">
        <v>670</v>
      </c>
      <c r="F414" s="8">
        <f>SUM(E414-B414)</f>
        <v>209</v>
      </c>
      <c r="G414" s="138">
        <f>SUM(F414/B414)</f>
        <v>0.45336225596529284</v>
      </c>
      <c r="H414" s="44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6">
        <v>0</v>
      </c>
      <c r="F415" s="8">
        <f t="shared" ref="F415:F420" si="9">SUM(E415-B415)</f>
        <v>0</v>
      </c>
      <c r="G415" s="138">
        <v>0</v>
      </c>
      <c r="H415" s="44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6">
        <v>0</v>
      </c>
      <c r="F416" s="8">
        <f t="shared" si="9"/>
        <v>0</v>
      </c>
      <c r="G416" s="138">
        <v>0</v>
      </c>
      <c r="H416" s="44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6">
        <v>0</v>
      </c>
      <c r="F417" s="8">
        <f t="shared" si="9"/>
        <v>0</v>
      </c>
      <c r="G417" s="138">
        <v>0</v>
      </c>
      <c r="H417" s="44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33">
        <v>937</v>
      </c>
      <c r="C418" s="33">
        <v>843</v>
      </c>
      <c r="D418" s="33">
        <v>835</v>
      </c>
      <c r="E418" s="136">
        <v>810</v>
      </c>
      <c r="F418" s="8">
        <f>SUM(E418-B418)</f>
        <v>-127</v>
      </c>
      <c r="G418" s="138">
        <f t="shared" ref="G418:G425" si="10">SUM(F418/B418)</f>
        <v>-0.13553895410885805</v>
      </c>
      <c r="H418" s="44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6">
        <v>0</v>
      </c>
      <c r="F419" s="8">
        <f t="shared" si="9"/>
        <v>0</v>
      </c>
      <c r="G419" s="138">
        <v>0</v>
      </c>
      <c r="H419" s="44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6">
        <v>0</v>
      </c>
      <c r="F420" s="8">
        <f t="shared" si="9"/>
        <v>0</v>
      </c>
      <c r="G420" s="138">
        <v>0</v>
      </c>
      <c r="H420" s="44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6">
        <v>444</v>
      </c>
      <c r="F421" s="8">
        <f>SUM(E421-B421)</f>
        <v>-105</v>
      </c>
      <c r="G421" s="138">
        <f t="shared" si="10"/>
        <v>-0.19125683060109289</v>
      </c>
      <c r="H421" s="44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6">
        <v>0</v>
      </c>
      <c r="F422" s="8">
        <v>0</v>
      </c>
      <c r="G422" s="138">
        <v>0</v>
      </c>
      <c r="H422" s="44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6">
        <v>0</v>
      </c>
      <c r="F423" s="8">
        <v>0</v>
      </c>
      <c r="G423" s="138">
        <v>0</v>
      </c>
      <c r="H423" s="44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6">
        <v>382</v>
      </c>
      <c r="F424" s="8">
        <f>SUM(E424-B424)</f>
        <v>-14</v>
      </c>
      <c r="G424" s="138">
        <f t="shared" si="10"/>
        <v>-3.5353535353535352E-2</v>
      </c>
      <c r="H424" s="44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6">
        <v>2201</v>
      </c>
      <c r="F425" s="8">
        <f>SUM(E425-B425)</f>
        <v>250</v>
      </c>
      <c r="G425" s="138">
        <f t="shared" si="10"/>
        <v>0.12813941568426448</v>
      </c>
      <c r="H425" s="44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6">
        <v>0</v>
      </c>
      <c r="F426" s="8">
        <v>0</v>
      </c>
      <c r="G426" s="138">
        <v>0</v>
      </c>
      <c r="H426" s="44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6">
        <v>251</v>
      </c>
      <c r="F427" s="19">
        <f>SUM(E427-B427)</f>
        <v>-8</v>
      </c>
      <c r="G427" s="115">
        <f>SUM(F427/B427)</f>
        <v>-3.0888030888030889E-2</v>
      </c>
      <c r="H427" s="44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7" t="s">
        <v>313</v>
      </c>
      <c r="B429" s="147"/>
      <c r="C429" s="147"/>
      <c r="D429" s="147"/>
      <c r="E429" s="147"/>
      <c r="F429" s="147"/>
      <c r="G429" s="14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52" t="s">
        <v>15</v>
      </c>
      <c r="B430" s="152">
        <v>2012</v>
      </c>
      <c r="C430" s="152">
        <v>2013</v>
      </c>
      <c r="D430" s="123"/>
      <c r="E430" s="152">
        <v>2015</v>
      </c>
      <c r="F430" s="152" t="s">
        <v>311</v>
      </c>
      <c r="G430" s="152" t="s">
        <v>312</v>
      </c>
      <c r="H430" s="44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63"/>
      <c r="B431" s="163"/>
      <c r="C431" s="163"/>
      <c r="D431" s="124">
        <v>2014</v>
      </c>
      <c r="E431" s="163"/>
      <c r="F431" s="163"/>
      <c r="G431" s="163"/>
      <c r="H431" s="44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3"/>
      <c r="B432" s="153"/>
      <c r="C432" s="153"/>
      <c r="D432" s="125"/>
      <c r="E432" s="153"/>
      <c r="F432" s="153"/>
      <c r="G432" s="153"/>
      <c r="H432" s="44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6">
        <v>847</v>
      </c>
      <c r="F433" s="7">
        <f>SUM(E433-B433)</f>
        <v>-96</v>
      </c>
      <c r="G433" s="137">
        <f>SUM(F433/B433)</f>
        <v>-0.10180275715800637</v>
      </c>
      <c r="H433" s="44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6">
        <v>0</v>
      </c>
      <c r="F434" s="8">
        <v>0</v>
      </c>
      <c r="G434" s="138">
        <v>0</v>
      </c>
      <c r="H434" s="4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6">
        <v>0</v>
      </c>
      <c r="F435" s="8">
        <v>0</v>
      </c>
      <c r="G435" s="138">
        <v>0</v>
      </c>
      <c r="H435" s="44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6">
        <v>0</v>
      </c>
      <c r="F436" s="8">
        <v>0</v>
      </c>
      <c r="G436" s="138">
        <v>0</v>
      </c>
      <c r="H436" s="44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6">
        <v>0</v>
      </c>
      <c r="F437" s="8">
        <v>0</v>
      </c>
      <c r="G437" s="138">
        <v>0</v>
      </c>
      <c r="H437" s="44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6">
        <v>3452</v>
      </c>
      <c r="F438" s="8">
        <f>SUM(E438-B438)</f>
        <v>-154</v>
      </c>
      <c r="G438" s="138">
        <f t="shared" ref="G438" si="11">SUM(F438/B438)</f>
        <v>-4.2706600110926231E-2</v>
      </c>
      <c r="H438" s="44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6">
        <v>0</v>
      </c>
      <c r="F439" s="8">
        <v>0</v>
      </c>
      <c r="G439" s="138">
        <v>0</v>
      </c>
      <c r="H439" s="44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6">
        <v>0</v>
      </c>
      <c r="F440" s="8">
        <v>0</v>
      </c>
      <c r="G440" s="138">
        <v>0</v>
      </c>
      <c r="H440" s="44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6">
        <v>0</v>
      </c>
      <c r="F441" s="8">
        <v>0</v>
      </c>
      <c r="G441" s="138">
        <v>0</v>
      </c>
      <c r="H441" s="44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6">
        <v>0</v>
      </c>
      <c r="F442" s="8">
        <v>0</v>
      </c>
      <c r="G442" s="138">
        <v>0</v>
      </c>
      <c r="H442" s="44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33">
        <v>1228</v>
      </c>
      <c r="C443" s="33">
        <v>1198</v>
      </c>
      <c r="D443" s="33">
        <v>1072</v>
      </c>
      <c r="E443" s="136">
        <v>963</v>
      </c>
      <c r="F443" s="8">
        <f>SUM(E443-B443)</f>
        <v>-265</v>
      </c>
      <c r="G443" s="138">
        <f>SUM(F443/B443)</f>
        <v>-0.21579804560260588</v>
      </c>
      <c r="H443" s="44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33">
        <v>1506</v>
      </c>
      <c r="C444" s="33">
        <v>1740</v>
      </c>
      <c r="D444" s="33">
        <v>1556</v>
      </c>
      <c r="E444" s="136">
        <v>1357</v>
      </c>
      <c r="F444" s="8">
        <f>SUM(E444-B444)</f>
        <v>-149</v>
      </c>
      <c r="G444" s="138">
        <f>SUM(F444/B444)</f>
        <v>-9.8937583001328017E-2</v>
      </c>
      <c r="H444" s="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6">
        <v>0</v>
      </c>
      <c r="F445" s="8">
        <v>0</v>
      </c>
      <c r="G445" s="138">
        <v>0</v>
      </c>
      <c r="H445" s="44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33">
        <v>1865</v>
      </c>
      <c r="C446" s="33">
        <v>1896</v>
      </c>
      <c r="D446" s="33">
        <v>1926</v>
      </c>
      <c r="E446" s="136">
        <v>2427</v>
      </c>
      <c r="F446" s="8">
        <f>SUM(E446-B446)</f>
        <v>562</v>
      </c>
      <c r="G446" s="138">
        <f>SUM(F446/B446)</f>
        <v>0.30134048257372653</v>
      </c>
      <c r="H446" s="44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6">
        <v>0</v>
      </c>
      <c r="F447" s="8">
        <f t="shared" ref="F447:F457" si="12">SUM(E447-B447)</f>
        <v>0</v>
      </c>
      <c r="G447" s="138">
        <v>0</v>
      </c>
      <c r="H447" s="4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6">
        <v>0</v>
      </c>
      <c r="F448" s="8">
        <f t="shared" si="12"/>
        <v>0</v>
      </c>
      <c r="G448" s="138">
        <v>0</v>
      </c>
      <c r="H448" s="44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6">
        <v>0</v>
      </c>
      <c r="F449" s="8">
        <f t="shared" si="12"/>
        <v>0</v>
      </c>
      <c r="G449" s="138">
        <v>0</v>
      </c>
      <c r="H449" s="44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6">
        <v>0</v>
      </c>
      <c r="F450" s="8">
        <f t="shared" si="12"/>
        <v>0</v>
      </c>
      <c r="G450" s="138">
        <v>0</v>
      </c>
      <c r="H450" s="44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6">
        <v>0</v>
      </c>
      <c r="F451" s="8">
        <f t="shared" si="12"/>
        <v>0</v>
      </c>
      <c r="G451" s="138">
        <v>0</v>
      </c>
      <c r="H451" s="4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6">
        <v>0</v>
      </c>
      <c r="F452" s="8">
        <f t="shared" si="12"/>
        <v>0</v>
      </c>
      <c r="G452" s="138">
        <v>0</v>
      </c>
      <c r="H452" s="44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6">
        <v>0</v>
      </c>
      <c r="F453" s="8">
        <f t="shared" si="12"/>
        <v>0</v>
      </c>
      <c r="G453" s="138">
        <v>0</v>
      </c>
      <c r="H453" s="44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6">
        <v>0</v>
      </c>
      <c r="F454" s="8">
        <f t="shared" si="12"/>
        <v>0</v>
      </c>
      <c r="G454" s="138">
        <v>0</v>
      </c>
      <c r="H454" s="44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6">
        <v>3115</v>
      </c>
      <c r="F455" s="8">
        <f>SUM(E455-B455)</f>
        <v>-632</v>
      </c>
      <c r="G455" s="138">
        <f>SUM(F455/B455)</f>
        <v>-0.16866826794769149</v>
      </c>
      <c r="H455" s="44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6">
        <v>0</v>
      </c>
      <c r="F456" s="8">
        <f t="shared" si="12"/>
        <v>0</v>
      </c>
      <c r="G456" s="138">
        <v>0</v>
      </c>
      <c r="H456" s="44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6">
        <v>0</v>
      </c>
      <c r="F457" s="8">
        <f t="shared" si="12"/>
        <v>0</v>
      </c>
      <c r="G457" s="138">
        <v>0</v>
      </c>
      <c r="H457" s="44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6">
        <v>197</v>
      </c>
      <c r="F458" s="8">
        <f>SUM(E458-B458)</f>
        <v>-30</v>
      </c>
      <c r="G458" s="138">
        <f>SUM(F458/B458)</f>
        <v>-0.13215859030837004</v>
      </c>
      <c r="H458" s="44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6">
        <v>0</v>
      </c>
      <c r="F459" s="19">
        <v>0</v>
      </c>
      <c r="G459" s="115">
        <v>0</v>
      </c>
      <c r="H459" s="44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7" t="s">
        <v>313</v>
      </c>
      <c r="B461" s="147"/>
      <c r="C461" s="147"/>
      <c r="D461" s="147"/>
      <c r="E461" s="147"/>
      <c r="F461" s="147"/>
      <c r="G461" s="147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52" t="s">
        <v>15</v>
      </c>
      <c r="B462" s="152">
        <v>2012</v>
      </c>
      <c r="C462" s="152">
        <v>2013</v>
      </c>
      <c r="D462" s="123"/>
      <c r="E462" s="152">
        <v>2015</v>
      </c>
      <c r="F462" s="152" t="s">
        <v>311</v>
      </c>
      <c r="G462" s="152" t="s">
        <v>312</v>
      </c>
      <c r="H462" s="44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63"/>
      <c r="B463" s="163"/>
      <c r="C463" s="163"/>
      <c r="D463" s="124">
        <v>2014</v>
      </c>
      <c r="E463" s="163"/>
      <c r="F463" s="163"/>
      <c r="G463" s="163"/>
      <c r="H463" s="4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3"/>
      <c r="B464" s="153"/>
      <c r="C464" s="153"/>
      <c r="D464" s="125"/>
      <c r="E464" s="153"/>
      <c r="F464" s="153"/>
      <c r="G464" s="153"/>
      <c r="H464" s="44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4" t="s">
        <v>67</v>
      </c>
      <c r="B465" s="139">
        <v>0</v>
      </c>
      <c r="C465" s="139">
        <v>0</v>
      </c>
      <c r="D465" s="139">
        <v>0</v>
      </c>
      <c r="E465" s="136">
        <v>0</v>
      </c>
      <c r="F465" s="139">
        <v>0</v>
      </c>
      <c r="G465" s="16">
        <v>0</v>
      </c>
      <c r="H465" s="44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6">
        <v>0</v>
      </c>
      <c r="F466" s="8">
        <v>0</v>
      </c>
      <c r="G466" s="138">
        <v>0</v>
      </c>
      <c r="H466" s="44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6">
        <v>0</v>
      </c>
      <c r="F467" s="8">
        <v>0</v>
      </c>
      <c r="G467" s="138">
        <v>0</v>
      </c>
      <c r="H467" s="44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33">
        <v>564</v>
      </c>
      <c r="C468" s="33">
        <v>554</v>
      </c>
      <c r="D468" s="33">
        <v>559</v>
      </c>
      <c r="E468" s="136">
        <v>523</v>
      </c>
      <c r="F468" s="8">
        <f>SUM(E468-B468)</f>
        <v>-41</v>
      </c>
      <c r="G468" s="138">
        <f>SUM(F468/B468)</f>
        <v>-7.2695035460992902E-2</v>
      </c>
      <c r="H468" s="44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6">
        <v>311</v>
      </c>
      <c r="F469" s="8">
        <f>SUM(E469-B469)</f>
        <v>-47</v>
      </c>
      <c r="G469" s="138">
        <f t="shared" ref="G469:G471" si="13">SUM(F469/B469)</f>
        <v>-0.13128491620111732</v>
      </c>
      <c r="H469" s="44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6">
        <v>0</v>
      </c>
      <c r="F470" s="8">
        <v>0</v>
      </c>
      <c r="G470" s="138">
        <v>0</v>
      </c>
      <c r="H470" s="44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6">
        <v>564</v>
      </c>
      <c r="F471" s="8">
        <f>SUM(E471-B471)</f>
        <v>-125</v>
      </c>
      <c r="G471" s="138">
        <f t="shared" si="13"/>
        <v>-0.18142235123367198</v>
      </c>
      <c r="H471" s="44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6">
        <v>0</v>
      </c>
      <c r="F472" s="8">
        <v>0</v>
      </c>
      <c r="G472" s="138">
        <v>0</v>
      </c>
      <c r="H472" s="44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6">
        <v>2954</v>
      </c>
      <c r="F473" s="8">
        <f>SUM(E473-B473)</f>
        <v>115</v>
      </c>
      <c r="G473" s="138">
        <f>SUM(F473/B473)</f>
        <v>4.0507220852412824E-2</v>
      </c>
      <c r="H473" s="44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6">
        <v>0</v>
      </c>
      <c r="F474" s="8">
        <v>0</v>
      </c>
      <c r="G474" s="138">
        <v>0</v>
      </c>
      <c r="H474" s="44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6">
        <v>0</v>
      </c>
      <c r="F475" s="8">
        <v>0</v>
      </c>
      <c r="G475" s="138">
        <v>0</v>
      </c>
      <c r="H475" s="44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6">
        <v>0</v>
      </c>
      <c r="F476" s="8">
        <v>0</v>
      </c>
      <c r="G476" s="138">
        <v>0</v>
      </c>
      <c r="H476" s="44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6">
        <v>0</v>
      </c>
      <c r="F477" s="8">
        <v>0</v>
      </c>
      <c r="G477" s="138">
        <v>0</v>
      </c>
      <c r="H477" s="4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6">
        <v>0</v>
      </c>
      <c r="F478" s="8">
        <v>0</v>
      </c>
      <c r="G478" s="138">
        <v>0</v>
      </c>
      <c r="H478" s="44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6">
        <v>0</v>
      </c>
      <c r="F479" s="8">
        <v>0</v>
      </c>
      <c r="G479" s="138">
        <v>0</v>
      </c>
      <c r="H479" s="44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6">
        <v>0</v>
      </c>
      <c r="F480" s="8">
        <v>0</v>
      </c>
      <c r="G480" s="138">
        <v>0</v>
      </c>
      <c r="H480" s="44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6">
        <v>0</v>
      </c>
      <c r="F481" s="8">
        <v>0</v>
      </c>
      <c r="G481" s="138">
        <v>0</v>
      </c>
      <c r="H481" s="44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33">
        <v>388</v>
      </c>
      <c r="C482" s="33">
        <v>399</v>
      </c>
      <c r="D482" s="33">
        <v>430</v>
      </c>
      <c r="E482" s="136">
        <v>340</v>
      </c>
      <c r="F482" s="8">
        <f>SUM(E482-B482)</f>
        <v>-48</v>
      </c>
      <c r="G482" s="138">
        <f>SUM(F482/B482)</f>
        <v>-0.12371134020618557</v>
      </c>
      <c r="H482" s="44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33">
        <v>2514</v>
      </c>
      <c r="C483" s="33">
        <v>2368</v>
      </c>
      <c r="D483" s="33">
        <v>2080</v>
      </c>
      <c r="E483" s="136">
        <v>2103</v>
      </c>
      <c r="F483" s="8">
        <f>SUM(E483-B483)</f>
        <v>-411</v>
      </c>
      <c r="G483" s="138">
        <f>SUM(F483/B483)</f>
        <v>-0.16348448687350836</v>
      </c>
      <c r="H483" s="44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6">
        <v>753</v>
      </c>
      <c r="F484" s="8">
        <f>SUM(E484-B484)</f>
        <v>56</v>
      </c>
      <c r="G484" s="138">
        <f>SUM(F484/B484)</f>
        <v>8.0344332855093251E-2</v>
      </c>
      <c r="H484" s="44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33">
        <v>290</v>
      </c>
      <c r="C485" s="33">
        <v>427</v>
      </c>
      <c r="D485" s="33">
        <v>244</v>
      </c>
      <c r="E485" s="136">
        <v>226</v>
      </c>
      <c r="F485" s="8">
        <f>SUM(E485-B485)</f>
        <v>-64</v>
      </c>
      <c r="G485" s="138">
        <f>SUM(F485/B485)</f>
        <v>-0.22068965517241379</v>
      </c>
      <c r="H485" s="44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6">
        <v>0</v>
      </c>
      <c r="F486" s="8">
        <f t="shared" ref="F486:F490" si="14">SUM(E486-B486)</f>
        <v>0</v>
      </c>
      <c r="G486" s="138">
        <v>0</v>
      </c>
      <c r="H486" s="44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6">
        <v>0</v>
      </c>
      <c r="F487" s="8">
        <f t="shared" si="14"/>
        <v>0</v>
      </c>
      <c r="G487" s="138">
        <v>0</v>
      </c>
      <c r="H487" s="44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6">
        <v>0</v>
      </c>
      <c r="F488" s="8">
        <f t="shared" si="14"/>
        <v>0</v>
      </c>
      <c r="G488" s="138">
        <v>0</v>
      </c>
      <c r="H488" s="44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6">
        <v>0</v>
      </c>
      <c r="F489" s="8">
        <f t="shared" si="14"/>
        <v>0</v>
      </c>
      <c r="G489" s="138">
        <v>0</v>
      </c>
      <c r="H489" s="44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6">
        <v>0</v>
      </c>
      <c r="F490" s="8">
        <f t="shared" si="14"/>
        <v>0</v>
      </c>
      <c r="G490" s="138">
        <v>0</v>
      </c>
      <c r="H490" s="44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6">
        <v>2762</v>
      </c>
      <c r="F491" s="19">
        <f>SUM(E491-B491)</f>
        <v>-805</v>
      </c>
      <c r="G491" s="115">
        <f>SUM(F491/B491)</f>
        <v>-0.22567984300532659</v>
      </c>
      <c r="H491" s="44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7" t="s">
        <v>313</v>
      </c>
      <c r="B493" s="147"/>
      <c r="C493" s="147"/>
      <c r="D493" s="147"/>
      <c r="E493" s="147"/>
      <c r="F493" s="147"/>
      <c r="G493" s="147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52" t="s">
        <v>15</v>
      </c>
      <c r="B494" s="152">
        <v>2012</v>
      </c>
      <c r="C494" s="152">
        <v>2013</v>
      </c>
      <c r="D494" s="123"/>
      <c r="E494" s="152">
        <v>2015</v>
      </c>
      <c r="F494" s="152" t="s">
        <v>311</v>
      </c>
      <c r="G494" s="152" t="s">
        <v>312</v>
      </c>
      <c r="H494" s="44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63"/>
      <c r="B495" s="163"/>
      <c r="C495" s="163"/>
      <c r="D495" s="124">
        <v>2014</v>
      </c>
      <c r="E495" s="163"/>
      <c r="F495" s="163"/>
      <c r="G495" s="163"/>
      <c r="H495" s="44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3"/>
      <c r="B496" s="153"/>
      <c r="C496" s="153"/>
      <c r="D496" s="125"/>
      <c r="E496" s="153"/>
      <c r="F496" s="153"/>
      <c r="G496" s="153"/>
      <c r="H496" s="44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4">
        <v>6276</v>
      </c>
      <c r="F497" s="25">
        <f>SUM(E497-B497)</f>
        <v>-178</v>
      </c>
      <c r="G497" s="137">
        <f>SUM(F497/B497)</f>
        <v>-2.7579795475674001E-2</v>
      </c>
      <c r="H497" s="44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5">
        <v>0</v>
      </c>
      <c r="F498" s="9">
        <f t="shared" ref="F498" si="15">SUM(E498-B498)</f>
        <v>0</v>
      </c>
      <c r="G498" s="138">
        <v>0</v>
      </c>
      <c r="H498" s="44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6">
        <v>35933</v>
      </c>
      <c r="F499" s="28">
        <f>SUM(E499-B499)</f>
        <v>-2209</v>
      </c>
      <c r="G499" s="115">
        <f>SUM(F499/B499)</f>
        <v>-5.7915159142153005E-2</v>
      </c>
      <c r="H499" s="44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61" t="s">
        <v>240</v>
      </c>
      <c r="B500" s="161"/>
      <c r="C500" s="161"/>
      <c r="D500" s="161"/>
      <c r="E500" s="161"/>
      <c r="F500" s="161"/>
      <c r="G500" s="16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178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65"/>
      <c r="B502" s="165"/>
      <c r="C502" s="165"/>
      <c r="D502" s="165"/>
      <c r="E502" s="165"/>
      <c r="F502" s="165"/>
      <c r="G502" s="16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7" t="s">
        <v>314</v>
      </c>
      <c r="B503" s="147"/>
      <c r="C503" s="147"/>
      <c r="D503" s="147"/>
      <c r="E503" s="147"/>
      <c r="F503" s="147"/>
      <c r="G503" s="147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52" t="s">
        <v>15</v>
      </c>
      <c r="B504" s="152">
        <v>2013</v>
      </c>
      <c r="C504" s="152">
        <v>2014</v>
      </c>
      <c r="D504" s="123"/>
      <c r="E504" s="152">
        <v>2016</v>
      </c>
      <c r="F504" s="152" t="s">
        <v>306</v>
      </c>
      <c r="G504" s="152" t="s">
        <v>307</v>
      </c>
      <c r="H504" s="44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63"/>
      <c r="B505" s="163"/>
      <c r="C505" s="163"/>
      <c r="D505" s="124">
        <v>2015</v>
      </c>
      <c r="E505" s="163"/>
      <c r="F505" s="163"/>
      <c r="G505" s="163"/>
      <c r="H505" s="44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3"/>
      <c r="B506" s="153"/>
      <c r="C506" s="153"/>
      <c r="D506" s="124"/>
      <c r="E506" s="153"/>
      <c r="F506" s="153"/>
      <c r="G506" s="153"/>
      <c r="H506" s="44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7">
        <v>20</v>
      </c>
      <c r="C507" s="107">
        <v>0</v>
      </c>
      <c r="D507" s="107">
        <v>0</v>
      </c>
      <c r="E507" s="107">
        <v>8</v>
      </c>
      <c r="F507" s="60">
        <v>-12</v>
      </c>
      <c r="G507" s="108">
        <v>-0.6</v>
      </c>
      <c r="H507" s="4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9">
        <v>17</v>
      </c>
      <c r="C508" s="109">
        <v>14</v>
      </c>
      <c r="D508" s="109">
        <v>15</v>
      </c>
      <c r="E508" s="109">
        <v>15</v>
      </c>
      <c r="F508" s="61">
        <v>-2</v>
      </c>
      <c r="G508" s="110">
        <v>-0.11764705882352941</v>
      </c>
      <c r="H508" s="44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9">
        <v>237</v>
      </c>
      <c r="C509" s="109">
        <v>190</v>
      </c>
      <c r="D509" s="109">
        <v>185</v>
      </c>
      <c r="E509" s="109">
        <v>218</v>
      </c>
      <c r="F509" s="61">
        <v>-19</v>
      </c>
      <c r="G509" s="110">
        <v>-8.0168776371308023E-2</v>
      </c>
      <c r="H509" s="44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9">
        <v>117</v>
      </c>
      <c r="C510" s="109">
        <v>95</v>
      </c>
      <c r="D510" s="109">
        <v>69</v>
      </c>
      <c r="E510" s="109">
        <v>86</v>
      </c>
      <c r="F510" s="61">
        <v>-31</v>
      </c>
      <c r="G510" s="110">
        <v>-0.26495726495726496</v>
      </c>
      <c r="H510" s="44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9">
        <v>33</v>
      </c>
      <c r="C511" s="109">
        <v>14</v>
      </c>
      <c r="D511" s="109">
        <v>25</v>
      </c>
      <c r="E511" s="109">
        <v>25</v>
      </c>
      <c r="F511" s="61">
        <v>-8</v>
      </c>
      <c r="G511" s="110">
        <v>-0.24242424242424243</v>
      </c>
      <c r="H511" s="4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9">
        <v>40</v>
      </c>
      <c r="C512" s="109">
        <v>0</v>
      </c>
      <c r="D512" s="109">
        <v>18</v>
      </c>
      <c r="E512" s="109">
        <v>13</v>
      </c>
      <c r="F512" s="61">
        <v>-27</v>
      </c>
      <c r="G512" s="110">
        <v>-0.67500000000000004</v>
      </c>
      <c r="H512" s="4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9">
        <v>17</v>
      </c>
      <c r="C513" s="109">
        <v>20</v>
      </c>
      <c r="D513" s="109">
        <v>25</v>
      </c>
      <c r="E513" s="109">
        <v>24</v>
      </c>
      <c r="F513" s="61">
        <v>7</v>
      </c>
      <c r="G513" s="110">
        <v>0.41176470588235292</v>
      </c>
      <c r="H513" s="44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9">
        <v>70</v>
      </c>
      <c r="C514" s="109">
        <v>78</v>
      </c>
      <c r="D514" s="109">
        <v>63</v>
      </c>
      <c r="E514" s="109">
        <v>100</v>
      </c>
      <c r="F514" s="61">
        <v>30</v>
      </c>
      <c r="G514" s="110">
        <v>0.42857142857142855</v>
      </c>
      <c r="H514" s="44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9">
        <v>572</v>
      </c>
      <c r="C515" s="109">
        <v>505</v>
      </c>
      <c r="D515" s="109">
        <v>524</v>
      </c>
      <c r="E515" s="109">
        <v>363</v>
      </c>
      <c r="F515" s="61">
        <v>-209</v>
      </c>
      <c r="G515" s="110">
        <v>-0.36538461538461536</v>
      </c>
      <c r="H515" s="44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9">
        <v>0</v>
      </c>
      <c r="C516" s="109">
        <v>6</v>
      </c>
      <c r="D516" s="109">
        <v>0</v>
      </c>
      <c r="E516" s="109">
        <v>1</v>
      </c>
      <c r="F516" s="61">
        <v>1</v>
      </c>
      <c r="G516" s="110">
        <v>0</v>
      </c>
      <c r="H516" s="44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9">
        <v>574</v>
      </c>
      <c r="C517" s="109">
        <v>521</v>
      </c>
      <c r="D517" s="109">
        <v>380</v>
      </c>
      <c r="E517" s="109">
        <v>466</v>
      </c>
      <c r="F517" s="61">
        <v>-108</v>
      </c>
      <c r="G517" s="110">
        <v>-0.18815331010452963</v>
      </c>
      <c r="H517" s="44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9">
        <v>227</v>
      </c>
      <c r="C518" s="109">
        <v>166</v>
      </c>
      <c r="D518" s="109">
        <v>181</v>
      </c>
      <c r="E518" s="109">
        <v>149</v>
      </c>
      <c r="F518" s="61">
        <v>-78</v>
      </c>
      <c r="G518" s="110">
        <v>-0.34361233480176212</v>
      </c>
      <c r="H518" s="44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9">
        <v>420</v>
      </c>
      <c r="C519" s="109">
        <v>352</v>
      </c>
      <c r="D519" s="109">
        <v>339</v>
      </c>
      <c r="E519" s="109">
        <v>305</v>
      </c>
      <c r="F519" s="61">
        <v>-115</v>
      </c>
      <c r="G519" s="110">
        <v>-0.27380952380952384</v>
      </c>
      <c r="H519" s="44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9">
        <v>119</v>
      </c>
      <c r="C520" s="109">
        <v>79</v>
      </c>
      <c r="D520" s="109">
        <v>65</v>
      </c>
      <c r="E520" s="109">
        <v>100</v>
      </c>
      <c r="F520" s="61">
        <v>-19</v>
      </c>
      <c r="G520" s="110">
        <v>-0.15966386554621848</v>
      </c>
      <c r="H520" s="44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9">
        <v>140</v>
      </c>
      <c r="C521" s="109">
        <v>105</v>
      </c>
      <c r="D521" s="109">
        <v>104</v>
      </c>
      <c r="E521" s="109">
        <v>106</v>
      </c>
      <c r="F521" s="61">
        <v>-34</v>
      </c>
      <c r="G521" s="110">
        <v>-0.24285714285714285</v>
      </c>
      <c r="H521" s="44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9">
        <v>105</v>
      </c>
      <c r="C522" s="109">
        <v>103</v>
      </c>
      <c r="D522" s="109">
        <v>109</v>
      </c>
      <c r="E522" s="109">
        <v>88</v>
      </c>
      <c r="F522" s="61">
        <v>-17</v>
      </c>
      <c r="G522" s="110">
        <v>-0.16190476190476191</v>
      </c>
      <c r="H522" s="44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9">
        <v>170</v>
      </c>
      <c r="C523" s="109">
        <v>160</v>
      </c>
      <c r="D523" s="109">
        <v>175</v>
      </c>
      <c r="E523" s="109">
        <v>200</v>
      </c>
      <c r="F523" s="61">
        <v>30</v>
      </c>
      <c r="G523" s="110">
        <v>0.17647058823529413</v>
      </c>
      <c r="H523" s="44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9">
        <v>188</v>
      </c>
      <c r="C524" s="109">
        <v>185</v>
      </c>
      <c r="D524" s="109">
        <v>191</v>
      </c>
      <c r="E524" s="109">
        <v>157</v>
      </c>
      <c r="F524" s="61">
        <v>-31</v>
      </c>
      <c r="G524" s="110">
        <v>-0.16489361702127658</v>
      </c>
      <c r="H524" s="44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9">
        <v>331</v>
      </c>
      <c r="C525" s="109">
        <v>230</v>
      </c>
      <c r="D525" s="109">
        <v>270</v>
      </c>
      <c r="E525" s="109">
        <v>211</v>
      </c>
      <c r="F525" s="61">
        <v>-120</v>
      </c>
      <c r="G525" s="110">
        <v>-0.36253776435045315</v>
      </c>
      <c r="H525" s="44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9">
        <v>18</v>
      </c>
      <c r="C526" s="109">
        <v>17</v>
      </c>
      <c r="D526" s="109">
        <v>23</v>
      </c>
      <c r="E526" s="109">
        <v>19</v>
      </c>
      <c r="F526" s="61">
        <v>1</v>
      </c>
      <c r="G526" s="110">
        <v>5.5555555555555552E-2</v>
      </c>
      <c r="H526" s="44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9">
        <v>199</v>
      </c>
      <c r="C527" s="109">
        <v>134</v>
      </c>
      <c r="D527" s="109">
        <v>205</v>
      </c>
      <c r="E527" s="109">
        <v>188</v>
      </c>
      <c r="F527" s="61">
        <v>-11</v>
      </c>
      <c r="G527" s="110">
        <v>-5.5276381909547742E-2</v>
      </c>
      <c r="H527" s="44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9">
        <v>119</v>
      </c>
      <c r="C528" s="109">
        <v>136</v>
      </c>
      <c r="D528" s="109">
        <v>91</v>
      </c>
      <c r="E528" s="109">
        <v>83</v>
      </c>
      <c r="F528" s="61">
        <v>-36</v>
      </c>
      <c r="G528" s="110">
        <v>-0.30252100840336132</v>
      </c>
      <c r="H528" s="44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9">
        <v>534</v>
      </c>
      <c r="C529" s="109">
        <v>443</v>
      </c>
      <c r="D529" s="109">
        <v>458</v>
      </c>
      <c r="E529" s="109">
        <v>357</v>
      </c>
      <c r="F529" s="61">
        <v>-177</v>
      </c>
      <c r="G529" s="110">
        <v>-0.33146067415730335</v>
      </c>
      <c r="H529" s="44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9">
        <v>147</v>
      </c>
      <c r="C530" s="109">
        <v>151</v>
      </c>
      <c r="D530" s="109">
        <v>96</v>
      </c>
      <c r="E530" s="109">
        <v>111</v>
      </c>
      <c r="F530" s="61">
        <v>-36</v>
      </c>
      <c r="G530" s="110">
        <v>-0.24489795918367346</v>
      </c>
      <c r="H530" s="44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9">
        <v>1671</v>
      </c>
      <c r="C531" s="109">
        <v>1343</v>
      </c>
      <c r="D531" s="109">
        <v>1335</v>
      </c>
      <c r="E531" s="109">
        <v>1570</v>
      </c>
      <c r="F531" s="61">
        <v>-101</v>
      </c>
      <c r="G531" s="110">
        <v>-6.0442848593656492E-2</v>
      </c>
      <c r="H531" s="44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9">
        <v>32</v>
      </c>
      <c r="C532" s="109">
        <v>24</v>
      </c>
      <c r="D532" s="109">
        <v>15</v>
      </c>
      <c r="E532" s="109">
        <v>29</v>
      </c>
      <c r="F532" s="61">
        <v>-3</v>
      </c>
      <c r="G532" s="110">
        <v>-9.375E-2</v>
      </c>
      <c r="H532" s="44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1">
        <v>48</v>
      </c>
      <c r="C533" s="111">
        <v>49</v>
      </c>
      <c r="D533" s="111">
        <v>35</v>
      </c>
      <c r="E533" s="111">
        <v>57</v>
      </c>
      <c r="F533" s="62">
        <v>9</v>
      </c>
      <c r="G533" s="112">
        <v>0.1875</v>
      </c>
      <c r="H533" s="44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92"/>
      <c r="B534" s="192"/>
      <c r="C534" s="192"/>
      <c r="D534" s="192"/>
      <c r="E534" s="192"/>
      <c r="F534" s="192"/>
      <c r="G534" s="192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7" t="s">
        <v>315</v>
      </c>
      <c r="B535" s="147"/>
      <c r="C535" s="147"/>
      <c r="D535" s="147"/>
      <c r="E535" s="147"/>
      <c r="F535" s="147"/>
      <c r="G535" s="147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52" t="s">
        <v>15</v>
      </c>
      <c r="B536" s="152">
        <v>2013</v>
      </c>
      <c r="C536" s="152">
        <v>2014</v>
      </c>
      <c r="D536" s="123"/>
      <c r="E536" s="152">
        <v>2016</v>
      </c>
      <c r="F536" s="152" t="s">
        <v>306</v>
      </c>
      <c r="G536" s="152" t="s">
        <v>307</v>
      </c>
      <c r="H536" s="44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63"/>
      <c r="B537" s="163"/>
      <c r="C537" s="163"/>
      <c r="D537" s="124">
        <v>2015</v>
      </c>
      <c r="E537" s="163"/>
      <c r="F537" s="163"/>
      <c r="G537" s="163"/>
      <c r="H537" s="44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3"/>
      <c r="B538" s="153"/>
      <c r="C538" s="153"/>
      <c r="D538" s="125"/>
      <c r="E538" s="153"/>
      <c r="F538" s="153"/>
      <c r="G538" s="153"/>
      <c r="H538" s="44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7">
        <v>501</v>
      </c>
      <c r="C539" s="107">
        <v>360</v>
      </c>
      <c r="D539" s="107">
        <v>358</v>
      </c>
      <c r="E539" s="107">
        <v>314</v>
      </c>
      <c r="F539" s="60">
        <v>-187</v>
      </c>
      <c r="G539" s="108">
        <v>-0.37325349301397204</v>
      </c>
      <c r="H539" s="44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9">
        <v>82</v>
      </c>
      <c r="C540" s="109">
        <v>101</v>
      </c>
      <c r="D540" s="109">
        <v>69</v>
      </c>
      <c r="E540" s="109">
        <v>100</v>
      </c>
      <c r="F540" s="61">
        <v>18</v>
      </c>
      <c r="G540" s="110">
        <v>0.21951219512195122</v>
      </c>
      <c r="H540" s="44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9">
        <v>187</v>
      </c>
      <c r="C541" s="109">
        <v>190</v>
      </c>
      <c r="D541" s="109">
        <v>189</v>
      </c>
      <c r="E541" s="109">
        <v>180</v>
      </c>
      <c r="F541" s="61">
        <v>-7</v>
      </c>
      <c r="G541" s="110">
        <v>-3.7433155080213901E-2</v>
      </c>
      <c r="H541" s="44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9">
        <v>97</v>
      </c>
      <c r="C542" s="109">
        <v>86</v>
      </c>
      <c r="D542" s="109">
        <v>54</v>
      </c>
      <c r="E542" s="109">
        <v>70</v>
      </c>
      <c r="F542" s="61">
        <v>-27</v>
      </c>
      <c r="G542" s="110">
        <v>-0.27835051546391754</v>
      </c>
      <c r="H542" s="44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9">
        <v>165</v>
      </c>
      <c r="C543" s="109">
        <v>167</v>
      </c>
      <c r="D543" s="109">
        <v>142</v>
      </c>
      <c r="E543" s="109">
        <v>210</v>
      </c>
      <c r="F543" s="61">
        <v>45</v>
      </c>
      <c r="G543" s="110">
        <v>0.27272727272727271</v>
      </c>
      <c r="H543" s="44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9">
        <v>579</v>
      </c>
      <c r="C544" s="109">
        <v>400</v>
      </c>
      <c r="D544" s="109">
        <v>366</v>
      </c>
      <c r="E544" s="109">
        <v>391</v>
      </c>
      <c r="F544" s="61">
        <v>-188</v>
      </c>
      <c r="G544" s="110">
        <v>-0.32469775474956825</v>
      </c>
      <c r="H544" s="44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9">
        <v>193</v>
      </c>
      <c r="C545" s="109">
        <v>175</v>
      </c>
      <c r="D545" s="109">
        <v>171</v>
      </c>
      <c r="E545" s="109">
        <v>151</v>
      </c>
      <c r="F545" s="61">
        <v>-42</v>
      </c>
      <c r="G545" s="110">
        <v>-0.21761658031088082</v>
      </c>
      <c r="H545" s="44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9">
        <v>127</v>
      </c>
      <c r="C546" s="109">
        <v>133</v>
      </c>
      <c r="D546" s="109">
        <v>107</v>
      </c>
      <c r="E546" s="109">
        <v>92</v>
      </c>
      <c r="F546" s="61">
        <v>-35</v>
      </c>
      <c r="G546" s="110">
        <v>-0.27559055118110237</v>
      </c>
      <c r="H546" s="44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9">
        <v>24</v>
      </c>
      <c r="C547" s="109">
        <v>22</v>
      </c>
      <c r="D547" s="109">
        <v>27</v>
      </c>
      <c r="E547" s="109">
        <v>13</v>
      </c>
      <c r="F547" s="61">
        <v>-11</v>
      </c>
      <c r="G547" s="110">
        <v>-0.45833333333333331</v>
      </c>
      <c r="H547" s="44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9">
        <v>264</v>
      </c>
      <c r="C548" s="109">
        <v>185</v>
      </c>
      <c r="D548" s="109">
        <v>211</v>
      </c>
      <c r="E548" s="109">
        <v>229</v>
      </c>
      <c r="F548" s="61">
        <v>-35</v>
      </c>
      <c r="G548" s="110">
        <v>-0.13257575757575757</v>
      </c>
      <c r="H548" s="44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9">
        <v>520</v>
      </c>
      <c r="C549" s="109">
        <v>451</v>
      </c>
      <c r="D549" s="109">
        <v>472</v>
      </c>
      <c r="E549" s="109">
        <v>482</v>
      </c>
      <c r="F549" s="61">
        <v>-38</v>
      </c>
      <c r="G549" s="110">
        <v>-7.3076923076923081E-2</v>
      </c>
      <c r="H549" s="44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9">
        <v>533</v>
      </c>
      <c r="C550" s="109">
        <v>364</v>
      </c>
      <c r="D550" s="109">
        <v>399</v>
      </c>
      <c r="E550" s="109">
        <v>442</v>
      </c>
      <c r="F550" s="61">
        <v>-91</v>
      </c>
      <c r="G550" s="110">
        <v>-0.17073170731707318</v>
      </c>
      <c r="H550" s="44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9">
        <v>0</v>
      </c>
      <c r="C551" s="109">
        <v>0</v>
      </c>
      <c r="D551" s="109">
        <v>0</v>
      </c>
      <c r="E551" s="109">
        <v>0</v>
      </c>
      <c r="F551" s="61">
        <v>0</v>
      </c>
      <c r="G551" s="110">
        <v>0</v>
      </c>
      <c r="H551" s="44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9">
        <v>1034</v>
      </c>
      <c r="C552" s="109">
        <v>988</v>
      </c>
      <c r="D552" s="109">
        <v>965</v>
      </c>
      <c r="E552" s="109">
        <v>862</v>
      </c>
      <c r="F552" s="61">
        <v>-172</v>
      </c>
      <c r="G552" s="110">
        <v>-0.16634429400386846</v>
      </c>
      <c r="H552" s="44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9">
        <v>0</v>
      </c>
      <c r="C553" s="109">
        <v>0</v>
      </c>
      <c r="D553" s="109">
        <v>0</v>
      </c>
      <c r="E553" s="109">
        <v>0</v>
      </c>
      <c r="F553" s="61">
        <v>0</v>
      </c>
      <c r="G553" s="110">
        <v>0</v>
      </c>
      <c r="H553" s="44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9">
        <v>0</v>
      </c>
      <c r="C554" s="109">
        <v>0</v>
      </c>
      <c r="D554" s="109">
        <v>0</v>
      </c>
      <c r="E554" s="109">
        <v>0</v>
      </c>
      <c r="F554" s="61">
        <v>0</v>
      </c>
      <c r="G554" s="110">
        <v>0</v>
      </c>
      <c r="H554" s="44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9">
        <v>231</v>
      </c>
      <c r="C555" s="109">
        <v>236</v>
      </c>
      <c r="D555" s="109">
        <v>225</v>
      </c>
      <c r="E555" s="109">
        <v>246</v>
      </c>
      <c r="F555" s="61">
        <v>15</v>
      </c>
      <c r="G555" s="110">
        <v>6.4935064935064929E-2</v>
      </c>
      <c r="H555" s="44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9">
        <v>0</v>
      </c>
      <c r="C556" s="109">
        <v>0</v>
      </c>
      <c r="D556" s="109">
        <v>0</v>
      </c>
      <c r="E556" s="109">
        <v>0</v>
      </c>
      <c r="F556" s="61">
        <v>0</v>
      </c>
      <c r="G556" s="110">
        <v>0</v>
      </c>
      <c r="H556" s="44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9">
        <v>338</v>
      </c>
      <c r="C557" s="109">
        <v>284</v>
      </c>
      <c r="D557" s="109">
        <v>295</v>
      </c>
      <c r="E557" s="109">
        <v>304</v>
      </c>
      <c r="F557" s="61">
        <v>-34</v>
      </c>
      <c r="G557" s="110">
        <v>-0.10059171597633136</v>
      </c>
      <c r="H557" s="44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9">
        <v>631</v>
      </c>
      <c r="C558" s="109">
        <v>455</v>
      </c>
      <c r="D558" s="109">
        <v>558</v>
      </c>
      <c r="E558" s="109">
        <v>536</v>
      </c>
      <c r="F558" s="61">
        <v>-95</v>
      </c>
      <c r="G558" s="110">
        <v>-0.15055467511885895</v>
      </c>
      <c r="H558" s="44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9">
        <v>0</v>
      </c>
      <c r="C559" s="109">
        <v>0</v>
      </c>
      <c r="D559" s="109">
        <v>0</v>
      </c>
      <c r="E559" s="109">
        <v>0</v>
      </c>
      <c r="F559" s="61">
        <v>0</v>
      </c>
      <c r="G559" s="110">
        <v>0</v>
      </c>
      <c r="H559" s="44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9">
        <v>0</v>
      </c>
      <c r="C560" s="109">
        <v>0</v>
      </c>
      <c r="D560" s="109">
        <v>0</v>
      </c>
      <c r="E560" s="109">
        <v>0</v>
      </c>
      <c r="F560" s="61">
        <v>0</v>
      </c>
      <c r="G560" s="110">
        <v>0</v>
      </c>
      <c r="H560" s="44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9">
        <v>4101</v>
      </c>
      <c r="C561" s="109">
        <v>3379</v>
      </c>
      <c r="D561" s="109">
        <v>3401</v>
      </c>
      <c r="E561" s="109">
        <v>3397</v>
      </c>
      <c r="F561" s="61">
        <v>-704</v>
      </c>
      <c r="G561" s="110">
        <v>-0.17166544745184101</v>
      </c>
      <c r="H561" s="44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9">
        <v>26</v>
      </c>
      <c r="C562" s="109">
        <v>11</v>
      </c>
      <c r="D562" s="109">
        <v>0</v>
      </c>
      <c r="E562" s="109">
        <v>0</v>
      </c>
      <c r="F562" s="61">
        <v>0</v>
      </c>
      <c r="G562" s="110">
        <v>0</v>
      </c>
      <c r="H562" s="44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9">
        <v>297</v>
      </c>
      <c r="C563" s="109">
        <v>290</v>
      </c>
      <c r="D563" s="109">
        <v>257</v>
      </c>
      <c r="E563" s="109">
        <v>291</v>
      </c>
      <c r="F563" s="61">
        <v>-6</v>
      </c>
      <c r="G563" s="110">
        <v>-2.0202020202020204E-2</v>
      </c>
      <c r="H563" s="44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9">
        <v>180</v>
      </c>
      <c r="C564" s="109">
        <v>205</v>
      </c>
      <c r="D564" s="109">
        <v>158</v>
      </c>
      <c r="E564" s="109">
        <v>163</v>
      </c>
      <c r="F564" s="61">
        <v>-17</v>
      </c>
      <c r="G564" s="110">
        <v>-9.4444444444444442E-2</v>
      </c>
      <c r="H564" s="44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1">
        <v>183</v>
      </c>
      <c r="C565" s="111">
        <v>169</v>
      </c>
      <c r="D565" s="111">
        <v>168</v>
      </c>
      <c r="E565" s="111">
        <v>194</v>
      </c>
      <c r="F565" s="62">
        <v>11</v>
      </c>
      <c r="G565" s="112">
        <v>6.0109289617486336E-2</v>
      </c>
      <c r="H565" s="44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92"/>
      <c r="B566" s="192"/>
      <c r="C566" s="192"/>
      <c r="D566" s="192"/>
      <c r="E566" s="192"/>
      <c r="F566" s="192"/>
      <c r="G566" s="192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7" t="s">
        <v>315</v>
      </c>
      <c r="B567" s="147"/>
      <c r="C567" s="147"/>
      <c r="D567" s="147"/>
      <c r="E567" s="147"/>
      <c r="F567" s="147"/>
      <c r="G567" s="147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52" t="s">
        <v>15</v>
      </c>
      <c r="B568" s="152">
        <v>2013</v>
      </c>
      <c r="C568" s="152">
        <v>2014</v>
      </c>
      <c r="D568" s="123"/>
      <c r="E568" s="152">
        <v>2016</v>
      </c>
      <c r="F568" s="152" t="s">
        <v>306</v>
      </c>
      <c r="G568" s="152" t="s">
        <v>307</v>
      </c>
      <c r="H568" s="44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63"/>
      <c r="B569" s="163"/>
      <c r="C569" s="163"/>
      <c r="D569" s="124">
        <v>2015</v>
      </c>
      <c r="E569" s="163"/>
      <c r="F569" s="163"/>
      <c r="G569" s="163"/>
      <c r="H569" s="44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3"/>
      <c r="B570" s="153"/>
      <c r="C570" s="153"/>
      <c r="D570" s="125"/>
      <c r="E570" s="153"/>
      <c r="F570" s="153"/>
      <c r="G570" s="153"/>
      <c r="H570" s="44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7">
        <v>112</v>
      </c>
      <c r="C571" s="107">
        <v>76</v>
      </c>
      <c r="D571" s="107">
        <v>83</v>
      </c>
      <c r="E571" s="107">
        <v>96</v>
      </c>
      <c r="F571" s="60">
        <v>-16</v>
      </c>
      <c r="G571" s="108">
        <v>-0.14285714285714285</v>
      </c>
      <c r="H571" s="44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9">
        <v>180</v>
      </c>
      <c r="C572" s="109">
        <v>127</v>
      </c>
      <c r="D572" s="109">
        <v>159</v>
      </c>
      <c r="E572" s="109">
        <v>128</v>
      </c>
      <c r="F572" s="61">
        <v>-52</v>
      </c>
      <c r="G572" s="110">
        <v>-0.28888888888888886</v>
      </c>
      <c r="H572" s="44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9">
        <v>0</v>
      </c>
      <c r="C573" s="109">
        <v>0</v>
      </c>
      <c r="D573" s="109">
        <v>0</v>
      </c>
      <c r="E573" s="109">
        <v>0</v>
      </c>
      <c r="F573" s="61">
        <v>0</v>
      </c>
      <c r="G573" s="110">
        <v>0</v>
      </c>
      <c r="H573" s="44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9">
        <v>412</v>
      </c>
      <c r="C574" s="109">
        <v>332</v>
      </c>
      <c r="D574" s="109">
        <v>350</v>
      </c>
      <c r="E574" s="109">
        <v>335</v>
      </c>
      <c r="F574" s="61">
        <v>-77</v>
      </c>
      <c r="G574" s="110">
        <v>-0.18689320388349515</v>
      </c>
      <c r="H574" s="44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9">
        <v>169</v>
      </c>
      <c r="C575" s="109">
        <v>107</v>
      </c>
      <c r="D575" s="109">
        <v>92</v>
      </c>
      <c r="E575" s="109">
        <v>122</v>
      </c>
      <c r="F575" s="61">
        <v>-47</v>
      </c>
      <c r="G575" s="110">
        <v>-0.27810650887573962</v>
      </c>
      <c r="H575" s="44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9">
        <v>0</v>
      </c>
      <c r="C576" s="109">
        <v>0</v>
      </c>
      <c r="D576" s="109">
        <v>0</v>
      </c>
      <c r="E576" s="109">
        <v>0</v>
      </c>
      <c r="F576" s="61">
        <v>0</v>
      </c>
      <c r="G576" s="110">
        <v>0</v>
      </c>
      <c r="H576" s="44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9">
        <v>477</v>
      </c>
      <c r="C577" s="109">
        <v>401</v>
      </c>
      <c r="D577" s="109">
        <v>348</v>
      </c>
      <c r="E577" s="109">
        <v>352</v>
      </c>
      <c r="F577" s="61">
        <v>-125</v>
      </c>
      <c r="G577" s="110">
        <v>-0.26205450733752622</v>
      </c>
      <c r="H577" s="44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9">
        <v>208</v>
      </c>
      <c r="C578" s="109">
        <v>158</v>
      </c>
      <c r="D578" s="109">
        <v>217</v>
      </c>
      <c r="E578" s="109">
        <v>186</v>
      </c>
      <c r="F578" s="61">
        <v>-22</v>
      </c>
      <c r="G578" s="110">
        <v>-0.10576923076923077</v>
      </c>
      <c r="H578" s="44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9">
        <v>4106</v>
      </c>
      <c r="C579" s="109">
        <v>3615</v>
      </c>
      <c r="D579" s="109">
        <v>3669</v>
      </c>
      <c r="E579" s="109">
        <v>3461</v>
      </c>
      <c r="F579" s="61">
        <v>-645</v>
      </c>
      <c r="G579" s="110">
        <v>-0.15708718947881151</v>
      </c>
      <c r="H579" s="44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9">
        <v>0</v>
      </c>
      <c r="C580" s="109">
        <v>0</v>
      </c>
      <c r="D580" s="109">
        <v>0</v>
      </c>
      <c r="E580" s="109">
        <v>16</v>
      </c>
      <c r="F580" s="61">
        <v>0</v>
      </c>
      <c r="G580" s="110">
        <v>0</v>
      </c>
      <c r="H580" s="44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9">
        <v>72</v>
      </c>
      <c r="C581" s="109">
        <v>59</v>
      </c>
      <c r="D581" s="109">
        <v>59</v>
      </c>
      <c r="E581" s="109">
        <v>57</v>
      </c>
      <c r="F581" s="61">
        <v>-15</v>
      </c>
      <c r="G581" s="110">
        <v>-0.20833333333333334</v>
      </c>
      <c r="H581" s="44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9">
        <v>32</v>
      </c>
      <c r="C582" s="109">
        <v>25</v>
      </c>
      <c r="D582" s="109">
        <v>27</v>
      </c>
      <c r="E582" s="109">
        <v>21</v>
      </c>
      <c r="F582" s="61">
        <v>-11</v>
      </c>
      <c r="G582" s="110">
        <v>-0.34375</v>
      </c>
      <c r="H582" s="44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9">
        <v>0</v>
      </c>
      <c r="C583" s="109">
        <v>0</v>
      </c>
      <c r="D583" s="109">
        <v>0</v>
      </c>
      <c r="E583" s="109">
        <v>0</v>
      </c>
      <c r="F583" s="61">
        <v>0</v>
      </c>
      <c r="G583" s="110">
        <v>0</v>
      </c>
      <c r="H583" s="44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9">
        <v>6</v>
      </c>
      <c r="C584" s="109">
        <v>0</v>
      </c>
      <c r="D584" s="109">
        <v>0</v>
      </c>
      <c r="E584" s="109">
        <v>0</v>
      </c>
      <c r="F584" s="61">
        <v>-6</v>
      </c>
      <c r="G584" s="110">
        <v>-1</v>
      </c>
      <c r="H584" s="44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9">
        <v>118</v>
      </c>
      <c r="C585" s="109">
        <v>122</v>
      </c>
      <c r="D585" s="109">
        <v>132</v>
      </c>
      <c r="E585" s="109">
        <v>147</v>
      </c>
      <c r="F585" s="61">
        <v>29</v>
      </c>
      <c r="G585" s="110">
        <v>0.24576271186440679</v>
      </c>
      <c r="H585" s="44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9">
        <v>579</v>
      </c>
      <c r="C586" s="109">
        <v>523</v>
      </c>
      <c r="D586" s="109">
        <v>568</v>
      </c>
      <c r="E586" s="109">
        <v>635</v>
      </c>
      <c r="F586" s="61">
        <v>56</v>
      </c>
      <c r="G586" s="110">
        <v>9.6718480138169263E-2</v>
      </c>
      <c r="H586" s="44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9">
        <v>0</v>
      </c>
      <c r="C587" s="109">
        <v>0</v>
      </c>
      <c r="D587" s="109">
        <v>0</v>
      </c>
      <c r="E587" s="109">
        <v>0</v>
      </c>
      <c r="F587" s="61">
        <v>0</v>
      </c>
      <c r="G587" s="110">
        <v>0</v>
      </c>
      <c r="H587" s="44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9">
        <v>103</v>
      </c>
      <c r="C588" s="109">
        <v>99</v>
      </c>
      <c r="D588" s="109">
        <v>99</v>
      </c>
      <c r="E588" s="109">
        <v>78</v>
      </c>
      <c r="F588" s="61">
        <v>-25</v>
      </c>
      <c r="G588" s="110">
        <v>-0.24271844660194175</v>
      </c>
      <c r="H588" s="44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9">
        <v>389</v>
      </c>
      <c r="C589" s="109">
        <v>325</v>
      </c>
      <c r="D589" s="109">
        <v>281</v>
      </c>
      <c r="E589" s="109">
        <v>283</v>
      </c>
      <c r="F589" s="61">
        <v>-106</v>
      </c>
      <c r="G589" s="110">
        <v>-0.27249357326478146</v>
      </c>
      <c r="H589" s="44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9">
        <v>454</v>
      </c>
      <c r="C590" s="109">
        <v>328</v>
      </c>
      <c r="D590" s="109">
        <v>338</v>
      </c>
      <c r="E590" s="109">
        <v>148</v>
      </c>
      <c r="F590" s="61">
        <v>-306</v>
      </c>
      <c r="G590" s="110">
        <v>-0.67400881057268724</v>
      </c>
      <c r="H590" s="44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9">
        <v>192</v>
      </c>
      <c r="C591" s="109">
        <v>128</v>
      </c>
      <c r="D591" s="109">
        <v>135</v>
      </c>
      <c r="E591" s="109">
        <v>307</v>
      </c>
      <c r="F591" s="61">
        <v>115</v>
      </c>
      <c r="G591" s="110">
        <v>0.59895833333333337</v>
      </c>
      <c r="H591" s="44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9">
        <v>193</v>
      </c>
      <c r="C592" s="109">
        <v>179</v>
      </c>
      <c r="D592" s="109">
        <v>166</v>
      </c>
      <c r="E592" s="109">
        <v>359</v>
      </c>
      <c r="F592" s="61">
        <v>166</v>
      </c>
      <c r="G592" s="110">
        <v>0.86010362694300513</v>
      </c>
      <c r="H592" s="44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9">
        <v>0</v>
      </c>
      <c r="C593" s="109">
        <v>0</v>
      </c>
      <c r="D593" s="109">
        <v>0</v>
      </c>
      <c r="E593" s="109">
        <v>0</v>
      </c>
      <c r="F593" s="61">
        <v>0</v>
      </c>
      <c r="G593" s="110">
        <v>0</v>
      </c>
      <c r="H593" s="44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9">
        <v>298</v>
      </c>
      <c r="C594" s="109">
        <v>320</v>
      </c>
      <c r="D594" s="109">
        <v>296</v>
      </c>
      <c r="E594" s="109">
        <v>166</v>
      </c>
      <c r="F594" s="61">
        <v>-132</v>
      </c>
      <c r="G594" s="110">
        <v>-0.44295302013422821</v>
      </c>
      <c r="H594" s="44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9">
        <v>224</v>
      </c>
      <c r="C595" s="109">
        <v>186</v>
      </c>
      <c r="D595" s="109">
        <v>222</v>
      </c>
      <c r="E595" s="109">
        <v>183</v>
      </c>
      <c r="F595" s="61">
        <v>-41</v>
      </c>
      <c r="G595" s="110">
        <v>-0.18303571428571427</v>
      </c>
      <c r="H595" s="44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9">
        <v>415</v>
      </c>
      <c r="C596" s="109">
        <v>260</v>
      </c>
      <c r="D596" s="109">
        <v>253</v>
      </c>
      <c r="E596" s="109">
        <v>315</v>
      </c>
      <c r="F596" s="61">
        <v>-100</v>
      </c>
      <c r="G596" s="110">
        <v>-0.24096385542168675</v>
      </c>
      <c r="H596" s="44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1">
        <v>673</v>
      </c>
      <c r="C597" s="111">
        <v>663</v>
      </c>
      <c r="D597" s="111">
        <v>637</v>
      </c>
      <c r="E597" s="111">
        <v>714</v>
      </c>
      <c r="F597" s="62">
        <v>41</v>
      </c>
      <c r="G597" s="112">
        <v>6.0921248142644872E-2</v>
      </c>
      <c r="H597" s="44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92"/>
      <c r="B598" s="192"/>
      <c r="C598" s="192"/>
      <c r="D598" s="192"/>
      <c r="E598" s="192"/>
      <c r="F598" s="192"/>
      <c r="G598" s="192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7" t="s">
        <v>315</v>
      </c>
      <c r="B599" s="147"/>
      <c r="C599" s="147"/>
      <c r="D599" s="147"/>
      <c r="E599" s="147"/>
      <c r="F599" s="147"/>
      <c r="G599" s="147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52" t="s">
        <v>15</v>
      </c>
      <c r="B600" s="152">
        <v>2013</v>
      </c>
      <c r="C600" s="152">
        <v>2014</v>
      </c>
      <c r="D600" s="123"/>
      <c r="E600" s="152">
        <v>2016</v>
      </c>
      <c r="F600" s="152" t="s">
        <v>306</v>
      </c>
      <c r="G600" s="152" t="s">
        <v>316</v>
      </c>
      <c r="H600" s="44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63"/>
      <c r="B601" s="163"/>
      <c r="C601" s="163"/>
      <c r="D601" s="124">
        <v>2015</v>
      </c>
      <c r="E601" s="163"/>
      <c r="F601" s="163"/>
      <c r="G601" s="163"/>
      <c r="H601" s="44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3"/>
      <c r="B602" s="153"/>
      <c r="C602" s="153"/>
      <c r="D602" s="125"/>
      <c r="E602" s="153"/>
      <c r="F602" s="153"/>
      <c r="G602" s="153"/>
      <c r="H602" s="44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7">
        <v>3946</v>
      </c>
      <c r="C603" s="107">
        <v>3635</v>
      </c>
      <c r="D603" s="107">
        <v>3344</v>
      </c>
      <c r="E603" s="107">
        <v>3299</v>
      </c>
      <c r="F603" s="60">
        <v>-647</v>
      </c>
      <c r="G603" s="108">
        <v>-0.16396350734921439</v>
      </c>
      <c r="H603" s="44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9">
        <v>180</v>
      </c>
      <c r="C604" s="109">
        <v>165</v>
      </c>
      <c r="D604" s="109">
        <v>197</v>
      </c>
      <c r="E604" s="109">
        <v>183</v>
      </c>
      <c r="F604" s="61">
        <v>3</v>
      </c>
      <c r="G604" s="110">
        <v>1.6666666666666666E-2</v>
      </c>
      <c r="H604" s="44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3">
        <v>7874</v>
      </c>
      <c r="C605" s="113">
        <v>7017</v>
      </c>
      <c r="D605" s="113">
        <v>6754</v>
      </c>
      <c r="E605" s="113">
        <v>6895</v>
      </c>
      <c r="F605" s="114">
        <f>E605-B605</f>
        <v>-979</v>
      </c>
      <c r="G605" s="115">
        <f>-F605/B605</f>
        <v>0.12433324866649734</v>
      </c>
      <c r="H605" s="44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61" t="s">
        <v>240</v>
      </c>
      <c r="B606" s="161"/>
      <c r="C606" s="161"/>
      <c r="D606" s="161"/>
      <c r="E606" s="161"/>
      <c r="F606" s="161"/>
      <c r="G606" s="16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66"/>
      <c r="B608" s="166"/>
      <c r="C608" s="166"/>
      <c r="D608" s="166"/>
      <c r="E608" s="166"/>
      <c r="F608" s="166"/>
      <c r="G608" s="16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7" t="s">
        <v>317</v>
      </c>
      <c r="B609" s="147"/>
      <c r="C609" s="147"/>
      <c r="D609" s="147"/>
      <c r="E609" s="147"/>
      <c r="F609" s="147"/>
      <c r="G609" s="147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58" t="s">
        <v>15</v>
      </c>
      <c r="B610" s="189"/>
      <c r="C610" s="152">
        <v>2012</v>
      </c>
      <c r="D610" s="152">
        <v>2013</v>
      </c>
      <c r="E610" s="152">
        <v>2014</v>
      </c>
      <c r="F610" s="152">
        <v>2015</v>
      </c>
      <c r="G610" s="158" t="s">
        <v>311</v>
      </c>
      <c r="H610" s="44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59"/>
      <c r="B611" s="190"/>
      <c r="C611" s="163"/>
      <c r="D611" s="163"/>
      <c r="E611" s="163"/>
      <c r="F611" s="163"/>
      <c r="G611" s="159"/>
      <c r="H611" s="44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0"/>
      <c r="B612" s="191"/>
      <c r="C612" s="153"/>
      <c r="D612" s="153"/>
      <c r="E612" s="153"/>
      <c r="F612" s="153"/>
      <c r="G612" s="160"/>
      <c r="H612" s="44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71" t="s">
        <v>16</v>
      </c>
      <c r="B613" s="172"/>
      <c r="C613" s="35">
        <v>0</v>
      </c>
      <c r="D613" s="35">
        <v>1</v>
      </c>
      <c r="E613" s="35">
        <v>5</v>
      </c>
      <c r="F613" s="35">
        <v>1</v>
      </c>
      <c r="G613" s="60">
        <f>F613-C613</f>
        <v>1</v>
      </c>
      <c r="H613" s="44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56" t="s">
        <v>17</v>
      </c>
      <c r="B614" s="157"/>
      <c r="C614" s="36">
        <v>0</v>
      </c>
      <c r="D614" s="36">
        <v>0</v>
      </c>
      <c r="E614" s="36">
        <v>1</v>
      </c>
      <c r="F614" s="36">
        <v>0</v>
      </c>
      <c r="G614" s="61">
        <f t="shared" ref="G614:G639" si="16">F614-C614</f>
        <v>0</v>
      </c>
      <c r="H614" s="44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56" t="s">
        <v>18</v>
      </c>
      <c r="B615" s="157"/>
      <c r="C615" s="36">
        <v>22</v>
      </c>
      <c r="D615" s="36">
        <v>56</v>
      </c>
      <c r="E615" s="36">
        <v>61</v>
      </c>
      <c r="F615" s="36">
        <v>19</v>
      </c>
      <c r="G615" s="61">
        <f t="shared" si="16"/>
        <v>-3</v>
      </c>
      <c r="H615" s="44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56" t="s">
        <v>19</v>
      </c>
      <c r="B616" s="157"/>
      <c r="C616" s="36">
        <v>0</v>
      </c>
      <c r="D616" s="36">
        <v>8</v>
      </c>
      <c r="E616" s="36">
        <v>9</v>
      </c>
      <c r="F616" s="36">
        <v>1</v>
      </c>
      <c r="G616" s="61">
        <f t="shared" si="16"/>
        <v>1</v>
      </c>
      <c r="H616" s="44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56" t="s">
        <v>20</v>
      </c>
      <c r="B617" s="157"/>
      <c r="C617" s="36">
        <v>0</v>
      </c>
      <c r="D617" s="36">
        <v>8</v>
      </c>
      <c r="E617" s="36">
        <v>2</v>
      </c>
      <c r="F617" s="36">
        <v>6</v>
      </c>
      <c r="G617" s="61">
        <f t="shared" si="16"/>
        <v>6</v>
      </c>
      <c r="H617" s="44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56" t="s">
        <v>21</v>
      </c>
      <c r="B618" s="157"/>
      <c r="C618" s="36">
        <v>1</v>
      </c>
      <c r="D618" s="36">
        <v>0</v>
      </c>
      <c r="E618" s="36">
        <v>1</v>
      </c>
      <c r="F618" s="36">
        <v>2</v>
      </c>
      <c r="G618" s="61">
        <f t="shared" si="16"/>
        <v>1</v>
      </c>
      <c r="H618" s="44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56" t="s">
        <v>22</v>
      </c>
      <c r="B619" s="157"/>
      <c r="C619" s="36">
        <v>0</v>
      </c>
      <c r="D619" s="36">
        <v>2</v>
      </c>
      <c r="E619" s="36">
        <v>0</v>
      </c>
      <c r="F619" s="36">
        <v>0</v>
      </c>
      <c r="G619" s="61">
        <f t="shared" si="16"/>
        <v>0</v>
      </c>
      <c r="H619" s="44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56" t="s">
        <v>23</v>
      </c>
      <c r="B620" s="157"/>
      <c r="C620" s="36">
        <v>1</v>
      </c>
      <c r="D620" s="36">
        <v>2</v>
      </c>
      <c r="E620" s="36">
        <v>0</v>
      </c>
      <c r="F620" s="36">
        <v>1</v>
      </c>
      <c r="G620" s="61">
        <f t="shared" si="16"/>
        <v>0</v>
      </c>
      <c r="H620" s="44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56" t="s">
        <v>24</v>
      </c>
      <c r="B621" s="157"/>
      <c r="C621" s="36">
        <v>11</v>
      </c>
      <c r="D621" s="36">
        <v>13</v>
      </c>
      <c r="E621" s="36">
        <v>15</v>
      </c>
      <c r="F621" s="36">
        <v>4</v>
      </c>
      <c r="G621" s="61">
        <f t="shared" si="16"/>
        <v>-7</v>
      </c>
      <c r="H621" s="44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56" t="s">
        <v>25</v>
      </c>
      <c r="B622" s="157"/>
      <c r="C622" s="36">
        <v>0</v>
      </c>
      <c r="D622" s="36">
        <v>2</v>
      </c>
      <c r="E622" s="36">
        <v>2</v>
      </c>
      <c r="F622" s="36">
        <v>1</v>
      </c>
      <c r="G622" s="61">
        <f t="shared" si="16"/>
        <v>1</v>
      </c>
      <c r="H622" s="44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56" t="s">
        <v>26</v>
      </c>
      <c r="B623" s="157"/>
      <c r="C623" s="36">
        <v>25</v>
      </c>
      <c r="D623" s="36">
        <v>71</v>
      </c>
      <c r="E623" s="36">
        <v>48</v>
      </c>
      <c r="F623" s="36">
        <v>10</v>
      </c>
      <c r="G623" s="61">
        <f t="shared" si="16"/>
        <v>-15</v>
      </c>
      <c r="H623" s="44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56" t="s">
        <v>27</v>
      </c>
      <c r="B624" s="157"/>
      <c r="C624" s="36">
        <v>17</v>
      </c>
      <c r="D624" s="36">
        <v>1</v>
      </c>
      <c r="E624" s="36">
        <v>0</v>
      </c>
      <c r="F624" s="36">
        <v>7</v>
      </c>
      <c r="G624" s="61">
        <f t="shared" si="16"/>
        <v>-10</v>
      </c>
      <c r="H624" s="44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56" t="s">
        <v>28</v>
      </c>
      <c r="B625" s="157"/>
      <c r="C625" s="36">
        <v>14</v>
      </c>
      <c r="D625" s="36">
        <v>14</v>
      </c>
      <c r="E625" s="36">
        <v>22</v>
      </c>
      <c r="F625" s="36">
        <v>14</v>
      </c>
      <c r="G625" s="61">
        <f t="shared" si="16"/>
        <v>0</v>
      </c>
      <c r="H625" s="44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56" t="s">
        <v>29</v>
      </c>
      <c r="B626" s="157"/>
      <c r="C626" s="36">
        <v>17</v>
      </c>
      <c r="D626" s="36">
        <v>33</v>
      </c>
      <c r="E626" s="36">
        <v>17</v>
      </c>
      <c r="F626" s="36">
        <v>3</v>
      </c>
      <c r="G626" s="61">
        <f t="shared" si="16"/>
        <v>-14</v>
      </c>
      <c r="H626" s="44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56" t="s">
        <v>30</v>
      </c>
      <c r="B627" s="157"/>
      <c r="C627" s="36">
        <v>1</v>
      </c>
      <c r="D627" s="36">
        <v>3</v>
      </c>
      <c r="E627" s="36">
        <v>2</v>
      </c>
      <c r="F627" s="36">
        <v>3</v>
      </c>
      <c r="G627" s="61">
        <f t="shared" si="16"/>
        <v>2</v>
      </c>
      <c r="H627" s="44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56" t="s">
        <v>31</v>
      </c>
      <c r="B628" s="157"/>
      <c r="C628" s="36">
        <v>0</v>
      </c>
      <c r="D628" s="36">
        <v>1</v>
      </c>
      <c r="E628" s="36">
        <v>4</v>
      </c>
      <c r="F628" s="36">
        <v>2</v>
      </c>
      <c r="G628" s="61">
        <f t="shared" si="16"/>
        <v>2</v>
      </c>
      <c r="H628" s="44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56" t="s">
        <v>32</v>
      </c>
      <c r="B629" s="157"/>
      <c r="C629" s="36">
        <v>20</v>
      </c>
      <c r="D629" s="36">
        <v>25</v>
      </c>
      <c r="E629" s="36">
        <v>24</v>
      </c>
      <c r="F629" s="36">
        <v>9</v>
      </c>
      <c r="G629" s="61">
        <f t="shared" si="16"/>
        <v>-11</v>
      </c>
      <c r="H629" s="44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56" t="s">
        <v>33</v>
      </c>
      <c r="B630" s="157"/>
      <c r="C630" s="36">
        <v>36</v>
      </c>
      <c r="D630" s="36">
        <v>39</v>
      </c>
      <c r="E630" s="36">
        <v>19</v>
      </c>
      <c r="F630" s="36">
        <v>9</v>
      </c>
      <c r="G630" s="61">
        <f t="shared" si="16"/>
        <v>-27</v>
      </c>
      <c r="H630" s="44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56" t="s">
        <v>34</v>
      </c>
      <c r="B631" s="157"/>
      <c r="C631" s="36">
        <v>2</v>
      </c>
      <c r="D631" s="36">
        <v>2</v>
      </c>
      <c r="E631" s="36">
        <v>5</v>
      </c>
      <c r="F631" s="36">
        <v>0</v>
      </c>
      <c r="G631" s="61">
        <f t="shared" si="16"/>
        <v>-2</v>
      </c>
      <c r="H631" s="44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56" t="s">
        <v>110</v>
      </c>
      <c r="B632" s="157"/>
      <c r="C632" s="36">
        <v>3</v>
      </c>
      <c r="D632" s="36">
        <v>0</v>
      </c>
      <c r="E632" s="36">
        <v>4</v>
      </c>
      <c r="F632" s="36">
        <v>0</v>
      </c>
      <c r="G632" s="61">
        <f t="shared" si="16"/>
        <v>-3</v>
      </c>
      <c r="H632" s="44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56" t="s">
        <v>35</v>
      </c>
      <c r="B633" s="157"/>
      <c r="C633" s="36">
        <v>11</v>
      </c>
      <c r="D633" s="36">
        <v>23</v>
      </c>
      <c r="E633" s="36">
        <v>17</v>
      </c>
      <c r="F633" s="36">
        <v>2</v>
      </c>
      <c r="G633" s="61">
        <f t="shared" si="16"/>
        <v>-9</v>
      </c>
      <c r="H633" s="44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56" t="s">
        <v>36</v>
      </c>
      <c r="B634" s="157"/>
      <c r="C634" s="36">
        <v>13</v>
      </c>
      <c r="D634" s="36">
        <v>0</v>
      </c>
      <c r="E634" s="36">
        <v>13</v>
      </c>
      <c r="F634" s="36">
        <v>4</v>
      </c>
      <c r="G634" s="61">
        <f t="shared" si="16"/>
        <v>-9</v>
      </c>
      <c r="H634" s="44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56" t="s">
        <v>37</v>
      </c>
      <c r="B635" s="157"/>
      <c r="C635" s="36">
        <v>23</v>
      </c>
      <c r="D635" s="36">
        <v>43</v>
      </c>
      <c r="E635" s="36">
        <v>40</v>
      </c>
      <c r="F635" s="36">
        <v>4</v>
      </c>
      <c r="G635" s="61">
        <f t="shared" si="16"/>
        <v>-19</v>
      </c>
      <c r="H635" s="44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56" t="s">
        <v>38</v>
      </c>
      <c r="B636" s="157"/>
      <c r="C636" s="36">
        <v>1</v>
      </c>
      <c r="D636" s="36">
        <v>4</v>
      </c>
      <c r="E636" s="36">
        <v>0</v>
      </c>
      <c r="F636" s="36">
        <v>4</v>
      </c>
      <c r="G636" s="61">
        <f t="shared" si="16"/>
        <v>3</v>
      </c>
      <c r="H636" s="44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56" t="s">
        <v>158</v>
      </c>
      <c r="B637" s="157"/>
      <c r="C637" s="36">
        <v>101</v>
      </c>
      <c r="D637" s="36">
        <v>191</v>
      </c>
      <c r="E637" s="36">
        <v>154</v>
      </c>
      <c r="F637" s="36">
        <v>77</v>
      </c>
      <c r="G637" s="61">
        <f t="shared" si="16"/>
        <v>-24</v>
      </c>
      <c r="H637" s="44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56" t="s">
        <v>39</v>
      </c>
      <c r="B638" s="157"/>
      <c r="C638" s="36">
        <v>9</v>
      </c>
      <c r="D638" s="36">
        <v>7</v>
      </c>
      <c r="E638" s="36">
        <v>12</v>
      </c>
      <c r="F638" s="36">
        <v>9</v>
      </c>
      <c r="G638" s="61">
        <f t="shared" si="16"/>
        <v>0</v>
      </c>
      <c r="H638" s="44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87" t="s">
        <v>40</v>
      </c>
      <c r="B639" s="188"/>
      <c r="C639" s="37">
        <v>10</v>
      </c>
      <c r="D639" s="37">
        <v>4</v>
      </c>
      <c r="E639" s="37">
        <v>2</v>
      </c>
      <c r="F639" s="37">
        <v>5</v>
      </c>
      <c r="G639" s="62">
        <f t="shared" si="16"/>
        <v>-5</v>
      </c>
      <c r="H639" s="44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66"/>
      <c r="B640" s="166"/>
      <c r="C640" s="166"/>
      <c r="D640" s="166"/>
      <c r="E640" s="166"/>
      <c r="F640" s="166"/>
      <c r="G640" s="16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7" t="s">
        <v>318</v>
      </c>
      <c r="B641" s="147"/>
      <c r="C641" s="147"/>
      <c r="D641" s="147"/>
      <c r="E641" s="147"/>
      <c r="F641" s="147"/>
      <c r="G641" s="147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58" t="s">
        <v>15</v>
      </c>
      <c r="B642" s="189"/>
      <c r="C642" s="152">
        <v>2012</v>
      </c>
      <c r="D642" s="152">
        <v>2013</v>
      </c>
      <c r="E642" s="152">
        <v>2014</v>
      </c>
      <c r="F642" s="152">
        <v>2015</v>
      </c>
      <c r="G642" s="158" t="s">
        <v>311</v>
      </c>
      <c r="H642" s="44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59"/>
      <c r="B643" s="190"/>
      <c r="C643" s="163"/>
      <c r="D643" s="163"/>
      <c r="E643" s="163"/>
      <c r="F643" s="163"/>
      <c r="G643" s="159"/>
      <c r="H643" s="44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0"/>
      <c r="B644" s="191"/>
      <c r="C644" s="153"/>
      <c r="D644" s="153"/>
      <c r="E644" s="153"/>
      <c r="F644" s="153"/>
      <c r="G644" s="160"/>
      <c r="H644" s="44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71" t="s">
        <v>41</v>
      </c>
      <c r="B645" s="172"/>
      <c r="C645" s="35">
        <v>7</v>
      </c>
      <c r="D645" s="35">
        <v>24</v>
      </c>
      <c r="E645" s="35">
        <v>15</v>
      </c>
      <c r="F645" s="60">
        <v>4</v>
      </c>
      <c r="G645" s="35">
        <f t="shared" ref="G645:G671" si="17">F645-C645</f>
        <v>-3</v>
      </c>
      <c r="H645" s="44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56" t="s">
        <v>42</v>
      </c>
      <c r="B646" s="157"/>
      <c r="C646" s="36">
        <v>19</v>
      </c>
      <c r="D646" s="36">
        <v>8</v>
      </c>
      <c r="E646" s="36">
        <v>9</v>
      </c>
      <c r="F646" s="61">
        <v>0</v>
      </c>
      <c r="G646" s="36">
        <f t="shared" si="17"/>
        <v>-19</v>
      </c>
      <c r="H646" s="44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56" t="s">
        <v>43</v>
      </c>
      <c r="B647" s="157"/>
      <c r="C647" s="36">
        <v>0</v>
      </c>
      <c r="D647" s="36">
        <v>1</v>
      </c>
      <c r="E647" s="36">
        <v>0</v>
      </c>
      <c r="F647" s="61">
        <v>5</v>
      </c>
      <c r="G647" s="36">
        <f t="shared" si="17"/>
        <v>5</v>
      </c>
      <c r="H647" s="44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56" t="s">
        <v>44</v>
      </c>
      <c r="B648" s="157"/>
      <c r="C648" s="36">
        <v>0</v>
      </c>
      <c r="D648" s="36">
        <v>0</v>
      </c>
      <c r="E648" s="36">
        <v>0</v>
      </c>
      <c r="F648" s="61">
        <v>0</v>
      </c>
      <c r="G648" s="36">
        <f t="shared" si="17"/>
        <v>0</v>
      </c>
      <c r="H648" s="44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56" t="s">
        <v>45</v>
      </c>
      <c r="B649" s="157"/>
      <c r="C649" s="36">
        <v>0</v>
      </c>
      <c r="D649" s="36">
        <v>2</v>
      </c>
      <c r="E649" s="36">
        <v>2</v>
      </c>
      <c r="F649" s="61">
        <v>4</v>
      </c>
      <c r="G649" s="36">
        <f t="shared" si="17"/>
        <v>4</v>
      </c>
      <c r="H649" s="44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56" t="s">
        <v>209</v>
      </c>
      <c r="B650" s="157"/>
      <c r="C650" s="36">
        <v>84</v>
      </c>
      <c r="D650" s="36">
        <v>217</v>
      </c>
      <c r="E650" s="36">
        <v>1337</v>
      </c>
      <c r="F650" s="61">
        <v>807</v>
      </c>
      <c r="G650" s="36">
        <f t="shared" si="17"/>
        <v>723</v>
      </c>
      <c r="H650" s="44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56" t="s">
        <v>47</v>
      </c>
      <c r="B651" s="157"/>
      <c r="C651" s="36">
        <v>14</v>
      </c>
      <c r="D651" s="36">
        <v>9</v>
      </c>
      <c r="E651" s="36">
        <v>9</v>
      </c>
      <c r="F651" s="61">
        <v>2</v>
      </c>
      <c r="G651" s="36">
        <f t="shared" si="17"/>
        <v>-12</v>
      </c>
      <c r="H651" s="44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56" t="s">
        <v>48</v>
      </c>
      <c r="B652" s="157"/>
      <c r="C652" s="36">
        <v>0</v>
      </c>
      <c r="D652" s="36">
        <v>1</v>
      </c>
      <c r="E652" s="36">
        <v>0</v>
      </c>
      <c r="F652" s="61">
        <v>1</v>
      </c>
      <c r="G652" s="36">
        <f t="shared" si="17"/>
        <v>1</v>
      </c>
      <c r="H652" s="44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56" t="s">
        <v>49</v>
      </c>
      <c r="B653" s="157"/>
      <c r="C653" s="36">
        <v>2</v>
      </c>
      <c r="D653" s="36">
        <v>0</v>
      </c>
      <c r="E653" s="36">
        <v>0</v>
      </c>
      <c r="F653" s="61">
        <v>3</v>
      </c>
      <c r="G653" s="36">
        <f t="shared" si="17"/>
        <v>1</v>
      </c>
      <c r="H653" s="44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56" t="s">
        <v>50</v>
      </c>
      <c r="B654" s="157"/>
      <c r="C654" s="36">
        <v>10</v>
      </c>
      <c r="D654" s="36">
        <v>20</v>
      </c>
      <c r="E654" s="36">
        <v>16</v>
      </c>
      <c r="F654" s="61">
        <v>4</v>
      </c>
      <c r="G654" s="36">
        <f t="shared" si="17"/>
        <v>-6</v>
      </c>
      <c r="H654" s="44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56" t="s">
        <v>51</v>
      </c>
      <c r="B655" s="157"/>
      <c r="C655" s="36">
        <v>8</v>
      </c>
      <c r="D655" s="36">
        <v>3</v>
      </c>
      <c r="E655" s="36">
        <v>9</v>
      </c>
      <c r="F655" s="61">
        <v>5</v>
      </c>
      <c r="G655" s="36">
        <f t="shared" si="17"/>
        <v>-3</v>
      </c>
      <c r="H655" s="44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56" t="s">
        <v>52</v>
      </c>
      <c r="B656" s="157"/>
      <c r="C656" s="36">
        <v>92</v>
      </c>
      <c r="D656" s="36">
        <v>38</v>
      </c>
      <c r="E656" s="36">
        <v>43</v>
      </c>
      <c r="F656" s="61">
        <v>35</v>
      </c>
      <c r="G656" s="36">
        <f t="shared" si="17"/>
        <v>-57</v>
      </c>
      <c r="H656" s="44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56" t="s">
        <v>53</v>
      </c>
      <c r="B657" s="157"/>
      <c r="C657" s="36">
        <v>6</v>
      </c>
      <c r="D657" s="36">
        <v>10</v>
      </c>
      <c r="E657" s="36">
        <v>3</v>
      </c>
      <c r="F657" s="61">
        <v>4</v>
      </c>
      <c r="G657" s="36">
        <f t="shared" si="17"/>
        <v>-2</v>
      </c>
      <c r="H657" s="44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56" t="s">
        <v>54</v>
      </c>
      <c r="B658" s="157"/>
      <c r="C658" s="36">
        <v>162</v>
      </c>
      <c r="D658" s="36">
        <v>207</v>
      </c>
      <c r="E658" s="36">
        <v>183</v>
      </c>
      <c r="F658" s="61">
        <v>55</v>
      </c>
      <c r="G658" s="36">
        <f t="shared" si="17"/>
        <v>-107</v>
      </c>
      <c r="H658" s="44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56" t="s">
        <v>55</v>
      </c>
      <c r="B659" s="157"/>
      <c r="C659" s="36">
        <v>0</v>
      </c>
      <c r="D659" s="36">
        <v>0</v>
      </c>
      <c r="E659" s="36">
        <v>0</v>
      </c>
      <c r="F659" s="61">
        <v>0</v>
      </c>
      <c r="G659" s="36">
        <f t="shared" si="17"/>
        <v>0</v>
      </c>
      <c r="H659" s="44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56" t="s">
        <v>56</v>
      </c>
      <c r="B660" s="157"/>
      <c r="C660" s="36">
        <v>1</v>
      </c>
      <c r="D660" s="36">
        <v>3</v>
      </c>
      <c r="E660" s="36">
        <v>2</v>
      </c>
      <c r="F660" s="61">
        <v>0</v>
      </c>
      <c r="G660" s="36">
        <f t="shared" si="17"/>
        <v>-1</v>
      </c>
      <c r="H660" s="44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56" t="s">
        <v>57</v>
      </c>
      <c r="B661" s="157"/>
      <c r="C661" s="36">
        <v>4</v>
      </c>
      <c r="D661" s="36">
        <v>15</v>
      </c>
      <c r="E661" s="36">
        <v>13</v>
      </c>
      <c r="F661" s="61">
        <v>17</v>
      </c>
      <c r="G661" s="36">
        <f t="shared" si="17"/>
        <v>13</v>
      </c>
      <c r="H661" s="44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56" t="s">
        <v>58</v>
      </c>
      <c r="B662" s="157"/>
      <c r="C662" s="36">
        <v>0</v>
      </c>
      <c r="D662" s="36">
        <v>1</v>
      </c>
      <c r="E662" s="36">
        <v>2</v>
      </c>
      <c r="F662" s="61">
        <v>3</v>
      </c>
      <c r="G662" s="36">
        <f t="shared" si="17"/>
        <v>3</v>
      </c>
      <c r="H662" s="44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56" t="s">
        <v>59</v>
      </c>
      <c r="B663" s="157"/>
      <c r="C663" s="36">
        <v>22</v>
      </c>
      <c r="D663" s="36">
        <v>40</v>
      </c>
      <c r="E663" s="36">
        <v>34</v>
      </c>
      <c r="F663" s="61">
        <v>5</v>
      </c>
      <c r="G663" s="36">
        <f t="shared" si="17"/>
        <v>-17</v>
      </c>
      <c r="H663" s="44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56" t="s">
        <v>60</v>
      </c>
      <c r="B664" s="157"/>
      <c r="C664" s="36">
        <v>10</v>
      </c>
      <c r="D664" s="36">
        <v>25</v>
      </c>
      <c r="E664" s="36">
        <v>21</v>
      </c>
      <c r="F664" s="61">
        <v>8</v>
      </c>
      <c r="G664" s="36">
        <f t="shared" si="17"/>
        <v>-2</v>
      </c>
      <c r="H664" s="44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56" t="s">
        <v>61</v>
      </c>
      <c r="B665" s="157"/>
      <c r="C665" s="36">
        <v>2</v>
      </c>
      <c r="D665" s="36">
        <v>5</v>
      </c>
      <c r="E665" s="36">
        <v>3</v>
      </c>
      <c r="F665" s="61">
        <v>3</v>
      </c>
      <c r="G665" s="36">
        <f t="shared" si="17"/>
        <v>1</v>
      </c>
      <c r="H665" s="44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56" t="s">
        <v>150</v>
      </c>
      <c r="B666" s="157"/>
      <c r="C666" s="36">
        <v>7</v>
      </c>
      <c r="D666" s="36">
        <v>6</v>
      </c>
      <c r="E666" s="36">
        <v>6</v>
      </c>
      <c r="F666" s="61">
        <v>5</v>
      </c>
      <c r="G666" s="36">
        <f t="shared" si="17"/>
        <v>-2</v>
      </c>
      <c r="H666" s="44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56" t="s">
        <v>62</v>
      </c>
      <c r="B667" s="157"/>
      <c r="C667" s="36">
        <v>90</v>
      </c>
      <c r="D667" s="36">
        <v>142</v>
      </c>
      <c r="E667" s="36">
        <v>77</v>
      </c>
      <c r="F667" s="61">
        <v>40</v>
      </c>
      <c r="G667" s="36">
        <f t="shared" si="17"/>
        <v>-50</v>
      </c>
      <c r="H667" s="44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56" t="s">
        <v>63</v>
      </c>
      <c r="B668" s="157"/>
      <c r="C668" s="36">
        <v>17</v>
      </c>
      <c r="D668" s="36">
        <v>16</v>
      </c>
      <c r="E668" s="36">
        <v>11</v>
      </c>
      <c r="F668" s="61">
        <v>2</v>
      </c>
      <c r="G668" s="36">
        <f t="shared" si="17"/>
        <v>-15</v>
      </c>
      <c r="H668" s="44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56" t="s">
        <v>64</v>
      </c>
      <c r="B669" s="157"/>
      <c r="C669" s="36">
        <v>7</v>
      </c>
      <c r="D669" s="36">
        <v>7</v>
      </c>
      <c r="E669" s="36">
        <v>8</v>
      </c>
      <c r="F669" s="61">
        <v>0</v>
      </c>
      <c r="G669" s="36">
        <f t="shared" si="17"/>
        <v>-7</v>
      </c>
      <c r="H669" s="44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56" t="s">
        <v>65</v>
      </c>
      <c r="B670" s="157"/>
      <c r="C670" s="36">
        <v>2</v>
      </c>
      <c r="D670" s="36">
        <v>9</v>
      </c>
      <c r="E670" s="36">
        <v>7</v>
      </c>
      <c r="F670" s="61">
        <v>0</v>
      </c>
      <c r="G670" s="36">
        <f t="shared" si="17"/>
        <v>-2</v>
      </c>
      <c r="H670" s="44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87" t="s">
        <v>66</v>
      </c>
      <c r="B671" s="188"/>
      <c r="C671" s="37">
        <v>2</v>
      </c>
      <c r="D671" s="37">
        <v>2</v>
      </c>
      <c r="E671" s="37">
        <v>0</v>
      </c>
      <c r="F671" s="62">
        <v>0</v>
      </c>
      <c r="G671" s="37">
        <f t="shared" si="17"/>
        <v>-2</v>
      </c>
      <c r="H671" s="44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66"/>
      <c r="B672" s="166"/>
      <c r="C672" s="166"/>
      <c r="D672" s="166"/>
      <c r="E672" s="166"/>
      <c r="F672" s="166"/>
      <c r="G672" s="16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7" t="s">
        <v>318</v>
      </c>
      <c r="B673" s="147"/>
      <c r="C673" s="147"/>
      <c r="D673" s="147"/>
      <c r="E673" s="147"/>
      <c r="F673" s="147"/>
      <c r="G673" s="147"/>
      <c r="H673" s="44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58" t="s">
        <v>15</v>
      </c>
      <c r="B674" s="189"/>
      <c r="C674" s="152">
        <v>2012</v>
      </c>
      <c r="D674" s="152">
        <v>2013</v>
      </c>
      <c r="E674" s="152">
        <v>2014</v>
      </c>
      <c r="F674" s="152">
        <v>2015</v>
      </c>
      <c r="G674" s="158" t="s">
        <v>311</v>
      </c>
      <c r="H674" s="44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59"/>
      <c r="B675" s="190"/>
      <c r="C675" s="163"/>
      <c r="D675" s="163"/>
      <c r="E675" s="163"/>
      <c r="F675" s="163"/>
      <c r="G675" s="159"/>
      <c r="H675" s="44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0"/>
      <c r="B676" s="191"/>
      <c r="C676" s="153"/>
      <c r="D676" s="153"/>
      <c r="E676" s="153"/>
      <c r="F676" s="153"/>
      <c r="G676" s="160"/>
      <c r="H676" s="44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71" t="s">
        <v>67</v>
      </c>
      <c r="B677" s="172"/>
      <c r="C677" s="35">
        <v>7</v>
      </c>
      <c r="D677" s="35">
        <v>12</v>
      </c>
      <c r="E677" s="35">
        <v>14</v>
      </c>
      <c r="F677" s="60">
        <v>1</v>
      </c>
      <c r="G677" s="35">
        <f t="shared" ref="G677:G703" si="18">F677-C677</f>
        <v>-6</v>
      </c>
      <c r="H677" s="44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56" t="s">
        <v>68</v>
      </c>
      <c r="B678" s="157"/>
      <c r="C678" s="36">
        <v>6</v>
      </c>
      <c r="D678" s="36">
        <v>53</v>
      </c>
      <c r="E678" s="36">
        <v>46</v>
      </c>
      <c r="F678" s="61">
        <v>7</v>
      </c>
      <c r="G678" s="36">
        <f t="shared" si="18"/>
        <v>1</v>
      </c>
      <c r="H678" s="44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56" t="s">
        <v>69</v>
      </c>
      <c r="B679" s="157"/>
      <c r="C679" s="36">
        <v>2</v>
      </c>
      <c r="D679" s="36">
        <v>4</v>
      </c>
      <c r="E679" s="36">
        <v>1</v>
      </c>
      <c r="F679" s="61">
        <v>25</v>
      </c>
      <c r="G679" s="36">
        <f t="shared" si="18"/>
        <v>23</v>
      </c>
      <c r="H679" s="44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56" t="s">
        <v>70</v>
      </c>
      <c r="B680" s="157"/>
      <c r="C680" s="36">
        <v>42</v>
      </c>
      <c r="D680" s="36">
        <v>25</v>
      </c>
      <c r="E680" s="36">
        <v>47</v>
      </c>
      <c r="F680" s="61">
        <v>0</v>
      </c>
      <c r="G680" s="36">
        <f t="shared" si="18"/>
        <v>-42</v>
      </c>
      <c r="H680" s="44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56" t="s">
        <v>71</v>
      </c>
      <c r="B681" s="157"/>
      <c r="C681" s="36">
        <v>13</v>
      </c>
      <c r="D681" s="36">
        <v>3</v>
      </c>
      <c r="E681" s="36">
        <v>10</v>
      </c>
      <c r="F681" s="61">
        <v>1</v>
      </c>
      <c r="G681" s="36">
        <f t="shared" si="18"/>
        <v>-12</v>
      </c>
      <c r="H681" s="44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56" t="s">
        <v>72</v>
      </c>
      <c r="B682" s="157"/>
      <c r="C682" s="36">
        <v>0</v>
      </c>
      <c r="D682" s="36">
        <v>0</v>
      </c>
      <c r="E682" s="36">
        <v>1</v>
      </c>
      <c r="F682" s="61">
        <v>0</v>
      </c>
      <c r="G682" s="36">
        <f t="shared" si="18"/>
        <v>0</v>
      </c>
      <c r="H682" s="44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56" t="s">
        <v>73</v>
      </c>
      <c r="B683" s="157"/>
      <c r="C683" s="36">
        <v>154</v>
      </c>
      <c r="D683" s="36">
        <v>181</v>
      </c>
      <c r="E683" s="36">
        <v>169</v>
      </c>
      <c r="F683" s="61">
        <v>32</v>
      </c>
      <c r="G683" s="36">
        <f t="shared" si="18"/>
        <v>-122</v>
      </c>
      <c r="H683" s="44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56" t="s">
        <v>74</v>
      </c>
      <c r="B684" s="157"/>
      <c r="C684" s="36">
        <v>5</v>
      </c>
      <c r="D684" s="36">
        <v>10</v>
      </c>
      <c r="E684" s="36">
        <v>29</v>
      </c>
      <c r="F684" s="61">
        <v>6</v>
      </c>
      <c r="G684" s="36">
        <f t="shared" si="18"/>
        <v>1</v>
      </c>
      <c r="H684" s="44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56" t="s">
        <v>75</v>
      </c>
      <c r="B685" s="157"/>
      <c r="C685" s="36">
        <v>125</v>
      </c>
      <c r="D685" s="36">
        <v>148</v>
      </c>
      <c r="E685" s="36">
        <v>128</v>
      </c>
      <c r="F685" s="61">
        <v>29</v>
      </c>
      <c r="G685" s="36">
        <f t="shared" si="18"/>
        <v>-96</v>
      </c>
      <c r="H685" s="44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56" t="s">
        <v>76</v>
      </c>
      <c r="B686" s="157"/>
      <c r="C686" s="36">
        <v>6</v>
      </c>
      <c r="D686" s="36">
        <v>5</v>
      </c>
      <c r="E686" s="36">
        <v>8</v>
      </c>
      <c r="F686" s="61">
        <v>3</v>
      </c>
      <c r="G686" s="36">
        <f t="shared" si="18"/>
        <v>-3</v>
      </c>
      <c r="H686" s="44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56" t="s">
        <v>77</v>
      </c>
      <c r="B687" s="157"/>
      <c r="C687" s="36">
        <v>1</v>
      </c>
      <c r="D687" s="36">
        <v>0</v>
      </c>
      <c r="E687" s="36">
        <v>2</v>
      </c>
      <c r="F687" s="61">
        <v>1</v>
      </c>
      <c r="G687" s="36">
        <f t="shared" si="18"/>
        <v>0</v>
      </c>
      <c r="H687" s="44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56" t="s">
        <v>78</v>
      </c>
      <c r="B688" s="157"/>
      <c r="C688" s="36">
        <v>0</v>
      </c>
      <c r="D688" s="36">
        <v>0</v>
      </c>
      <c r="E688" s="36">
        <v>0</v>
      </c>
      <c r="F688" s="61">
        <v>1</v>
      </c>
      <c r="G688" s="36">
        <f t="shared" si="18"/>
        <v>1</v>
      </c>
      <c r="H688" s="44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56" t="s">
        <v>79</v>
      </c>
      <c r="B689" s="157"/>
      <c r="C689" s="36">
        <v>5</v>
      </c>
      <c r="D689" s="36">
        <v>6</v>
      </c>
      <c r="E689" s="36">
        <v>2</v>
      </c>
      <c r="F689" s="61">
        <v>0</v>
      </c>
      <c r="G689" s="36">
        <f t="shared" si="18"/>
        <v>-5</v>
      </c>
      <c r="H689" s="44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56" t="s">
        <v>80</v>
      </c>
      <c r="B690" s="157"/>
      <c r="C690" s="36">
        <v>0</v>
      </c>
      <c r="D690" s="36">
        <v>7</v>
      </c>
      <c r="E690" s="36">
        <v>3</v>
      </c>
      <c r="F690" s="61">
        <v>1</v>
      </c>
      <c r="G690" s="36">
        <f t="shared" si="18"/>
        <v>1</v>
      </c>
      <c r="H690" s="44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56" t="s">
        <v>81</v>
      </c>
      <c r="B691" s="157"/>
      <c r="C691" s="36">
        <v>0</v>
      </c>
      <c r="D691" s="36">
        <v>0</v>
      </c>
      <c r="E691" s="36">
        <v>0</v>
      </c>
      <c r="F691" s="61">
        <v>0</v>
      </c>
      <c r="G691" s="36">
        <f t="shared" si="18"/>
        <v>0</v>
      </c>
      <c r="H691" s="44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56" t="s">
        <v>82</v>
      </c>
      <c r="B692" s="157"/>
      <c r="C692" s="36">
        <v>74</v>
      </c>
      <c r="D692" s="36">
        <v>122</v>
      </c>
      <c r="E692" s="36">
        <v>87</v>
      </c>
      <c r="F692" s="61">
        <v>36</v>
      </c>
      <c r="G692" s="36">
        <f t="shared" si="18"/>
        <v>-38</v>
      </c>
      <c r="H692" s="44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56" t="s">
        <v>83</v>
      </c>
      <c r="B693" s="157"/>
      <c r="C693" s="36">
        <v>0</v>
      </c>
      <c r="D693" s="36">
        <v>2</v>
      </c>
      <c r="E693" s="36">
        <v>0</v>
      </c>
      <c r="F693" s="61">
        <v>0</v>
      </c>
      <c r="G693" s="36">
        <f t="shared" si="18"/>
        <v>0</v>
      </c>
      <c r="H693" s="44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56" t="s">
        <v>84</v>
      </c>
      <c r="B694" s="157"/>
      <c r="C694" s="36">
        <v>16</v>
      </c>
      <c r="D694" s="36">
        <v>20</v>
      </c>
      <c r="E694" s="36">
        <v>18</v>
      </c>
      <c r="F694" s="61">
        <v>6</v>
      </c>
      <c r="G694" s="36">
        <f t="shared" si="18"/>
        <v>-10</v>
      </c>
      <c r="H694" s="44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56" t="s">
        <v>85</v>
      </c>
      <c r="B695" s="157"/>
      <c r="C695" s="36">
        <v>31</v>
      </c>
      <c r="D695" s="36">
        <v>42</v>
      </c>
      <c r="E695" s="36">
        <v>51</v>
      </c>
      <c r="F695" s="61">
        <v>10</v>
      </c>
      <c r="G695" s="36">
        <f t="shared" si="18"/>
        <v>-21</v>
      </c>
      <c r="H695" s="44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56" t="s">
        <v>86</v>
      </c>
      <c r="B696" s="157"/>
      <c r="C696" s="36">
        <v>14</v>
      </c>
      <c r="D696" s="36">
        <v>28</v>
      </c>
      <c r="E696" s="36">
        <v>24</v>
      </c>
      <c r="F696" s="61">
        <v>11</v>
      </c>
      <c r="G696" s="36">
        <f t="shared" si="18"/>
        <v>-3</v>
      </c>
      <c r="H696" s="44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56" t="s">
        <v>87</v>
      </c>
      <c r="B697" s="157"/>
      <c r="C697" s="36">
        <v>79</v>
      </c>
      <c r="D697" s="36">
        <v>22</v>
      </c>
      <c r="E697" s="36">
        <v>29</v>
      </c>
      <c r="F697" s="61">
        <v>17</v>
      </c>
      <c r="G697" s="36">
        <f t="shared" si="18"/>
        <v>-62</v>
      </c>
      <c r="H697" s="44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56" t="s">
        <v>88</v>
      </c>
      <c r="B698" s="157"/>
      <c r="C698" s="36">
        <v>9</v>
      </c>
      <c r="D698" s="36">
        <v>4</v>
      </c>
      <c r="E698" s="36">
        <v>2</v>
      </c>
      <c r="F698" s="61">
        <v>1</v>
      </c>
      <c r="G698" s="36">
        <f t="shared" si="18"/>
        <v>-8</v>
      </c>
      <c r="H698" s="44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56" t="s">
        <v>89</v>
      </c>
      <c r="B699" s="157"/>
      <c r="C699" s="36">
        <v>0</v>
      </c>
      <c r="D699" s="36">
        <v>4</v>
      </c>
      <c r="E699" s="36">
        <v>3</v>
      </c>
      <c r="F699" s="61">
        <v>1</v>
      </c>
      <c r="G699" s="36">
        <f t="shared" si="18"/>
        <v>1</v>
      </c>
      <c r="H699" s="44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56" t="s">
        <v>90</v>
      </c>
      <c r="B700" s="157"/>
      <c r="C700" s="36">
        <v>12</v>
      </c>
      <c r="D700" s="36">
        <v>16</v>
      </c>
      <c r="E700" s="36">
        <v>9</v>
      </c>
      <c r="F700" s="61">
        <v>8</v>
      </c>
      <c r="G700" s="36">
        <f t="shared" si="18"/>
        <v>-4</v>
      </c>
      <c r="H700" s="44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56" t="s">
        <v>91</v>
      </c>
      <c r="B701" s="157"/>
      <c r="C701" s="36">
        <v>2</v>
      </c>
      <c r="D701" s="36">
        <v>9</v>
      </c>
      <c r="E701" s="36">
        <v>8</v>
      </c>
      <c r="F701" s="61">
        <v>4</v>
      </c>
      <c r="G701" s="36">
        <f t="shared" si="18"/>
        <v>2</v>
      </c>
      <c r="H701" s="44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56" t="s">
        <v>92</v>
      </c>
      <c r="B702" s="157"/>
      <c r="C702" s="36">
        <v>37</v>
      </c>
      <c r="D702" s="36">
        <v>44</v>
      </c>
      <c r="E702" s="36">
        <v>44</v>
      </c>
      <c r="F702" s="61">
        <v>9</v>
      </c>
      <c r="G702" s="36">
        <f t="shared" si="18"/>
        <v>-28</v>
      </c>
      <c r="H702" s="44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87" t="s">
        <v>93</v>
      </c>
      <c r="B703" s="188"/>
      <c r="C703" s="37">
        <v>180</v>
      </c>
      <c r="D703" s="37">
        <v>198</v>
      </c>
      <c r="E703" s="37">
        <v>164</v>
      </c>
      <c r="F703" s="62">
        <v>73</v>
      </c>
      <c r="G703" s="37">
        <f t="shared" si="18"/>
        <v>-107</v>
      </c>
      <c r="H703" s="44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66"/>
      <c r="B704" s="166"/>
      <c r="C704" s="166"/>
      <c r="D704" s="166"/>
      <c r="E704" s="166"/>
      <c r="F704" s="166"/>
      <c r="G704" s="16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7" t="s">
        <v>318</v>
      </c>
      <c r="B705" s="147"/>
      <c r="C705" s="147"/>
      <c r="D705" s="147"/>
      <c r="E705" s="147"/>
      <c r="F705" s="147"/>
      <c r="G705" s="147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58" t="s">
        <v>15</v>
      </c>
      <c r="B706" s="189"/>
      <c r="C706" s="152">
        <v>2012</v>
      </c>
      <c r="D706" s="152">
        <v>2013</v>
      </c>
      <c r="E706" s="152">
        <v>2014</v>
      </c>
      <c r="F706" s="152">
        <v>2015</v>
      </c>
      <c r="G706" s="158" t="s">
        <v>311</v>
      </c>
      <c r="H706" s="44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59"/>
      <c r="B707" s="190"/>
      <c r="C707" s="163"/>
      <c r="D707" s="163"/>
      <c r="E707" s="163"/>
      <c r="F707" s="163"/>
      <c r="G707" s="159"/>
      <c r="H707" s="44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0"/>
      <c r="B708" s="191"/>
      <c r="C708" s="153"/>
      <c r="D708" s="153"/>
      <c r="E708" s="153"/>
      <c r="F708" s="153"/>
      <c r="G708" s="160"/>
      <c r="H708" s="44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71" t="s">
        <v>94</v>
      </c>
      <c r="B709" s="172"/>
      <c r="C709" s="35">
        <v>156</v>
      </c>
      <c r="D709" s="35">
        <v>381</v>
      </c>
      <c r="E709" s="35">
        <v>317</v>
      </c>
      <c r="F709" s="63">
        <v>170</v>
      </c>
      <c r="G709" s="35">
        <f t="shared" ref="G709:G711" si="19">F709-C709</f>
        <v>14</v>
      </c>
      <c r="H709" s="44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56" t="s">
        <v>95</v>
      </c>
      <c r="B710" s="157"/>
      <c r="C710" s="36">
        <v>18</v>
      </c>
      <c r="D710" s="36">
        <v>18</v>
      </c>
      <c r="E710" s="36">
        <v>12</v>
      </c>
      <c r="F710" s="64">
        <v>6</v>
      </c>
      <c r="G710" s="41">
        <f t="shared" si="19"/>
        <v>-12</v>
      </c>
      <c r="H710" s="44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167" t="s">
        <v>2</v>
      </c>
      <c r="B711" s="168"/>
      <c r="C711" s="37">
        <v>1979</v>
      </c>
      <c r="D711" s="37">
        <v>2883</v>
      </c>
      <c r="E711" s="37">
        <v>3619</v>
      </c>
      <c r="F711" s="65">
        <v>1668</v>
      </c>
      <c r="G711" s="42">
        <f t="shared" si="19"/>
        <v>-311</v>
      </c>
      <c r="H711" s="44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61" t="s">
        <v>240</v>
      </c>
      <c r="B712" s="161"/>
      <c r="C712" s="161"/>
      <c r="D712" s="161"/>
      <c r="E712" s="161"/>
      <c r="F712" s="161"/>
      <c r="G712" s="16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210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211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66"/>
      <c r="B716" s="166"/>
      <c r="C716" s="166"/>
      <c r="D716" s="166"/>
      <c r="E716" s="166"/>
      <c r="F716" s="166"/>
      <c r="G716" s="16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9" t="s">
        <v>323</v>
      </c>
      <c r="B717" s="79"/>
      <c r="C717" s="79"/>
      <c r="D717" s="128"/>
      <c r="E717" s="128"/>
      <c r="F717" s="128"/>
      <c r="G717" s="12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52" t="s">
        <v>101</v>
      </c>
      <c r="B718" s="152" t="s">
        <v>12</v>
      </c>
      <c r="C718" s="152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3"/>
      <c r="B719" s="153"/>
      <c r="C719" s="15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4" t="s">
        <v>174</v>
      </c>
      <c r="B720" s="134">
        <v>6405</v>
      </c>
      <c r="C720" s="135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5" t="s">
        <v>142</v>
      </c>
      <c r="B721" s="134">
        <v>317</v>
      </c>
      <c r="C721" s="135">
        <v>4.9000000000000002E-2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5" t="s">
        <v>179</v>
      </c>
      <c r="B722" s="134">
        <v>153</v>
      </c>
      <c r="C722" s="135">
        <v>2.4E-2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5" t="s">
        <v>200</v>
      </c>
      <c r="B723" s="134">
        <v>127</v>
      </c>
      <c r="C723" s="135">
        <v>0.02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5" t="s">
        <v>201</v>
      </c>
      <c r="B724" s="134">
        <v>133</v>
      </c>
      <c r="C724" s="135">
        <v>2.1000000000000001E-2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5" t="s">
        <v>202</v>
      </c>
      <c r="B725" s="134">
        <v>33</v>
      </c>
      <c r="C725" s="135">
        <v>5.0000000000000001E-3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5" t="s">
        <v>180</v>
      </c>
      <c r="B726" s="134">
        <v>189</v>
      </c>
      <c r="C726" s="135">
        <v>0.03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5" t="s">
        <v>182</v>
      </c>
      <c r="B727" s="134">
        <v>12</v>
      </c>
      <c r="C727" s="135">
        <v>2E-3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5" t="s">
        <v>181</v>
      </c>
      <c r="B728" s="134">
        <v>307</v>
      </c>
      <c r="C728" s="135">
        <v>4.8000000000000001E-2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5" t="s">
        <v>183</v>
      </c>
      <c r="B729" s="134">
        <v>169</v>
      </c>
      <c r="C729" s="135">
        <v>2.5999999999999999E-2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5" t="s">
        <v>184</v>
      </c>
      <c r="B730" s="134">
        <v>941</v>
      </c>
      <c r="C730" s="135">
        <v>0.14699999999999999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5" t="s">
        <v>199</v>
      </c>
      <c r="B731" s="134">
        <v>272</v>
      </c>
      <c r="C731" s="135">
        <v>4.2000000000000003E-2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5" t="s">
        <v>189</v>
      </c>
      <c r="B732" s="134">
        <v>91</v>
      </c>
      <c r="C732" s="135">
        <v>1.4E-2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5" t="s">
        <v>190</v>
      </c>
      <c r="B733" s="134">
        <v>279</v>
      </c>
      <c r="C733" s="135">
        <v>4.3999999999999997E-2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5" t="s">
        <v>191</v>
      </c>
      <c r="B734" s="134">
        <v>246</v>
      </c>
      <c r="C734" s="135">
        <v>3.7999999999999999E-2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5" t="s">
        <v>185</v>
      </c>
      <c r="B735" s="134">
        <v>94</v>
      </c>
      <c r="C735" s="135">
        <v>1.4999999999999999E-2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5" t="s">
        <v>186</v>
      </c>
      <c r="B736" s="134">
        <v>780</v>
      </c>
      <c r="C736" s="135">
        <v>0.122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5" t="s">
        <v>192</v>
      </c>
      <c r="B737" s="134">
        <v>577</v>
      </c>
      <c r="C737" s="135">
        <v>0.09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5" t="s">
        <v>187</v>
      </c>
      <c r="B738" s="134">
        <v>27</v>
      </c>
      <c r="C738" s="135">
        <v>4.0000000000000001E-3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5" t="s">
        <v>188</v>
      </c>
      <c r="B739" s="134">
        <v>294</v>
      </c>
      <c r="C739" s="135">
        <v>4.5999999999999999E-2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5" t="s">
        <v>193</v>
      </c>
      <c r="B740" s="134">
        <v>387</v>
      </c>
      <c r="C740" s="135">
        <v>0.06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5" t="s">
        <v>141</v>
      </c>
      <c r="B741" s="134">
        <v>363</v>
      </c>
      <c r="C741" s="135">
        <v>5.7000000000000002E-2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6" t="s">
        <v>194</v>
      </c>
      <c r="B742" s="134">
        <v>610</v>
      </c>
      <c r="C742" s="135">
        <v>9.5000000000000001E-2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61" t="s">
        <v>249</v>
      </c>
      <c r="B743" s="221">
        <v>4</v>
      </c>
      <c r="C743" s="222">
        <v>1E-3</v>
      </c>
      <c r="D743" s="162"/>
      <c r="E743" s="162"/>
      <c r="F743" s="162"/>
      <c r="G743" s="16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250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66"/>
      <c r="B745" s="166"/>
      <c r="C745" s="166"/>
      <c r="D745" s="166"/>
      <c r="E745" s="166"/>
      <c r="F745" s="166"/>
      <c r="G745" s="166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7" t="s">
        <v>324</v>
      </c>
      <c r="B746" s="147"/>
      <c r="C746" s="147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52" t="s">
        <v>101</v>
      </c>
      <c r="B747" s="152" t="s">
        <v>12</v>
      </c>
      <c r="C747" s="152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3"/>
      <c r="B748" s="153"/>
      <c r="C748" s="15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3" t="s">
        <v>174</v>
      </c>
      <c r="B749" s="134">
        <v>6405</v>
      </c>
      <c r="C749" s="135">
        <v>1</v>
      </c>
      <c r="D749" s="4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3" t="s">
        <v>103</v>
      </c>
      <c r="B750" s="134">
        <v>473</v>
      </c>
      <c r="C750" s="135">
        <v>7.3999999999999996E-2</v>
      </c>
      <c r="D750" s="4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3" t="s">
        <v>251</v>
      </c>
      <c r="B751" s="134">
        <v>263</v>
      </c>
      <c r="C751" s="135">
        <v>4.1000000000000002E-2</v>
      </c>
      <c r="D751" s="4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3" t="s">
        <v>252</v>
      </c>
      <c r="B752" s="134">
        <v>216</v>
      </c>
      <c r="C752" s="135">
        <v>3.4000000000000002E-2</v>
      </c>
      <c r="D752" s="4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3" t="s">
        <v>0</v>
      </c>
      <c r="B753" s="134">
        <v>198</v>
      </c>
      <c r="C753" s="135">
        <v>3.1E-2</v>
      </c>
      <c r="D753" s="4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3" t="s">
        <v>176</v>
      </c>
      <c r="B754" s="134">
        <v>133</v>
      </c>
      <c r="C754" s="135">
        <v>2.1000000000000001E-2</v>
      </c>
      <c r="D754" s="4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3" t="s">
        <v>375</v>
      </c>
      <c r="B755" s="134">
        <v>95</v>
      </c>
      <c r="C755" s="135">
        <v>1.4999999999999999E-2</v>
      </c>
      <c r="D755" s="4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3" t="s">
        <v>175</v>
      </c>
      <c r="B756" s="134">
        <v>89</v>
      </c>
      <c r="C756" s="135">
        <v>1.4E-2</v>
      </c>
      <c r="D756" s="4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3" t="s">
        <v>376</v>
      </c>
      <c r="B757" s="134">
        <v>86</v>
      </c>
      <c r="C757" s="135">
        <v>1.2999999999999999E-2</v>
      </c>
      <c r="D757" s="4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3" t="s">
        <v>377</v>
      </c>
      <c r="B758" s="134">
        <v>74</v>
      </c>
      <c r="C758" s="135">
        <v>1.2E-2</v>
      </c>
      <c r="D758" s="4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3" t="s">
        <v>104</v>
      </c>
      <c r="B759" s="134">
        <v>67</v>
      </c>
      <c r="C759" s="135">
        <v>0.01</v>
      </c>
      <c r="D759" s="4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3" t="s">
        <v>253</v>
      </c>
      <c r="B760" s="134">
        <v>60</v>
      </c>
      <c r="C760" s="135">
        <v>8.9999999999999993E-3</v>
      </c>
      <c r="D760" s="4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3" t="s">
        <v>378</v>
      </c>
      <c r="B761" s="134">
        <v>58</v>
      </c>
      <c r="C761" s="135">
        <v>8.9999999999999993E-3</v>
      </c>
      <c r="D761" s="4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3" t="s">
        <v>379</v>
      </c>
      <c r="B762" s="134">
        <v>56</v>
      </c>
      <c r="C762" s="135">
        <v>8.9999999999999993E-3</v>
      </c>
      <c r="D762" s="4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3" t="s">
        <v>380</v>
      </c>
      <c r="B763" s="134">
        <v>53</v>
      </c>
      <c r="C763" s="135">
        <v>8.0000000000000002E-3</v>
      </c>
      <c r="D763" s="4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3" t="s">
        <v>381</v>
      </c>
      <c r="B764" s="134">
        <v>50</v>
      </c>
      <c r="C764" s="135">
        <v>8.0000000000000002E-3</v>
      </c>
      <c r="D764" s="4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61" t="s">
        <v>249</v>
      </c>
      <c r="B765" s="161"/>
      <c r="C765" s="161"/>
      <c r="D765" s="162"/>
      <c r="E765" s="162"/>
      <c r="F765" s="162"/>
      <c r="G765" s="16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250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66"/>
      <c r="B767" s="166"/>
      <c r="C767" s="166"/>
      <c r="D767" s="166"/>
      <c r="E767" s="166"/>
      <c r="F767" s="166"/>
      <c r="G767" s="166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7" t="s">
        <v>268</v>
      </c>
      <c r="B768" s="147"/>
      <c r="C768" s="147"/>
      <c r="D768" s="147"/>
      <c r="E768" s="147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52" t="s">
        <v>96</v>
      </c>
      <c r="B769" s="152">
        <v>2014</v>
      </c>
      <c r="C769" s="152">
        <v>2024</v>
      </c>
      <c r="D769" s="173" t="s">
        <v>128</v>
      </c>
      <c r="E769" s="219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3"/>
      <c r="B770" s="153"/>
      <c r="C770" s="153"/>
      <c r="D770" s="75" t="s">
        <v>12</v>
      </c>
      <c r="E770" s="132" t="s">
        <v>129</v>
      </c>
      <c r="F770" s="44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3" t="s">
        <v>174</v>
      </c>
      <c r="B771" s="134">
        <v>275940</v>
      </c>
      <c r="C771" s="134">
        <v>287475</v>
      </c>
      <c r="D771" s="134">
        <v>11535</v>
      </c>
      <c r="E771" s="135">
        <v>4.2000000000000003E-2</v>
      </c>
      <c r="F771" s="44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3" t="s">
        <v>382</v>
      </c>
      <c r="B772" s="134">
        <v>16040</v>
      </c>
      <c r="C772" s="134">
        <v>16515</v>
      </c>
      <c r="D772" s="134">
        <v>475</v>
      </c>
      <c r="E772" s="135">
        <v>0.03</v>
      </c>
      <c r="F772" s="44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3" t="s">
        <v>383</v>
      </c>
      <c r="B773" s="134">
        <v>9160</v>
      </c>
      <c r="C773" s="134">
        <v>9835</v>
      </c>
      <c r="D773" s="134">
        <v>675</v>
      </c>
      <c r="E773" s="135">
        <v>7.400000000000001E-2</v>
      </c>
      <c r="F773" s="44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3" t="s">
        <v>384</v>
      </c>
      <c r="B774" s="134">
        <v>3695</v>
      </c>
      <c r="C774" s="134">
        <v>4080</v>
      </c>
      <c r="D774" s="134">
        <v>385</v>
      </c>
      <c r="E774" s="135">
        <v>0.10400000000000001</v>
      </c>
      <c r="F774" s="44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3" t="s">
        <v>385</v>
      </c>
      <c r="B775" s="134">
        <v>3440</v>
      </c>
      <c r="C775" s="134">
        <v>3650</v>
      </c>
      <c r="D775" s="134">
        <v>210</v>
      </c>
      <c r="E775" s="135">
        <v>6.0999999999999999E-2</v>
      </c>
      <c r="F775" s="44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3" t="s">
        <v>386</v>
      </c>
      <c r="B776" s="134">
        <v>1015</v>
      </c>
      <c r="C776" s="134">
        <v>1105</v>
      </c>
      <c r="D776" s="134">
        <v>90</v>
      </c>
      <c r="E776" s="135">
        <v>8.900000000000001E-2</v>
      </c>
      <c r="F776" s="44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3" t="s">
        <v>387</v>
      </c>
      <c r="B777" s="134">
        <v>4540</v>
      </c>
      <c r="C777" s="134">
        <v>4935</v>
      </c>
      <c r="D777" s="134">
        <v>395</v>
      </c>
      <c r="E777" s="135">
        <v>8.6999999999999994E-2</v>
      </c>
      <c r="F777" s="44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3" t="s">
        <v>388</v>
      </c>
      <c r="B778" s="134">
        <v>1070</v>
      </c>
      <c r="C778" s="134">
        <v>1105</v>
      </c>
      <c r="D778" s="134">
        <v>35</v>
      </c>
      <c r="E778" s="135">
        <v>3.3000000000000002E-2</v>
      </c>
      <c r="F778" s="44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3" t="s">
        <v>389</v>
      </c>
      <c r="B779" s="134">
        <v>16240</v>
      </c>
      <c r="C779" s="134">
        <v>16840</v>
      </c>
      <c r="D779" s="134">
        <v>600</v>
      </c>
      <c r="E779" s="135">
        <v>3.7000000000000005E-2</v>
      </c>
      <c r="F779" s="44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3" t="s">
        <v>390</v>
      </c>
      <c r="B780" s="134">
        <v>3185</v>
      </c>
      <c r="C780" s="134">
        <v>3240</v>
      </c>
      <c r="D780" s="134">
        <v>55</v>
      </c>
      <c r="E780" s="135">
        <v>1.7000000000000001E-2</v>
      </c>
      <c r="F780" s="44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3" t="s">
        <v>391</v>
      </c>
      <c r="B781" s="134">
        <v>19810</v>
      </c>
      <c r="C781" s="134">
        <v>21415</v>
      </c>
      <c r="D781" s="134">
        <v>1605</v>
      </c>
      <c r="E781" s="135">
        <v>8.1000000000000003E-2</v>
      </c>
      <c r="F781" s="44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3" t="s">
        <v>392</v>
      </c>
      <c r="B782" s="134">
        <v>10865</v>
      </c>
      <c r="C782" s="134">
        <v>11825</v>
      </c>
      <c r="D782" s="134">
        <v>960</v>
      </c>
      <c r="E782" s="135">
        <v>8.8000000000000009E-2</v>
      </c>
      <c r="F782" s="44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3" t="s">
        <v>393</v>
      </c>
      <c r="B783" s="134">
        <v>5255</v>
      </c>
      <c r="C783" s="134">
        <v>5485</v>
      </c>
      <c r="D783" s="134">
        <v>230</v>
      </c>
      <c r="E783" s="135">
        <v>4.4000000000000004E-2</v>
      </c>
      <c r="F783" s="44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3" t="s">
        <v>394</v>
      </c>
      <c r="B784" s="134">
        <v>25910</v>
      </c>
      <c r="C784" s="134">
        <v>26015</v>
      </c>
      <c r="D784" s="134">
        <v>105</v>
      </c>
      <c r="E784" s="135">
        <v>4.0000000000000001E-3</v>
      </c>
      <c r="F784" s="44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3" t="s">
        <v>395</v>
      </c>
      <c r="B785" s="134">
        <v>8745</v>
      </c>
      <c r="C785" s="134">
        <v>9160</v>
      </c>
      <c r="D785" s="134">
        <v>415</v>
      </c>
      <c r="E785" s="135">
        <v>4.7E-2</v>
      </c>
      <c r="F785" s="44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3" t="s">
        <v>396</v>
      </c>
      <c r="B786" s="134">
        <v>8665</v>
      </c>
      <c r="C786" s="134">
        <v>9240</v>
      </c>
      <c r="D786" s="134">
        <v>575</v>
      </c>
      <c r="E786" s="135">
        <v>6.6000000000000003E-2</v>
      </c>
      <c r="F786" s="44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3" t="s">
        <v>397</v>
      </c>
      <c r="B787" s="134">
        <v>31425</v>
      </c>
      <c r="C787" s="134">
        <v>32250</v>
      </c>
      <c r="D787" s="134">
        <v>825</v>
      </c>
      <c r="E787" s="135">
        <v>2.6000000000000002E-2</v>
      </c>
      <c r="F787" s="44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3" t="s">
        <v>398</v>
      </c>
      <c r="B788" s="134">
        <v>39040</v>
      </c>
      <c r="C788" s="134">
        <v>39380</v>
      </c>
      <c r="D788" s="134">
        <v>340</v>
      </c>
      <c r="E788" s="135">
        <v>9.0000000000000011E-3</v>
      </c>
      <c r="F788" s="44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3" t="s">
        <v>399</v>
      </c>
      <c r="B789" s="134">
        <v>4040</v>
      </c>
      <c r="C789" s="134">
        <v>4060</v>
      </c>
      <c r="D789" s="134">
        <v>20</v>
      </c>
      <c r="E789" s="135">
        <v>5.0000000000000001E-3</v>
      </c>
      <c r="F789" s="44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3" t="s">
        <v>400</v>
      </c>
      <c r="B790" s="134">
        <v>8710</v>
      </c>
      <c r="C790" s="134">
        <v>9625</v>
      </c>
      <c r="D790" s="134">
        <v>915</v>
      </c>
      <c r="E790" s="135">
        <v>0.105</v>
      </c>
      <c r="F790" s="44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3" t="s">
        <v>401</v>
      </c>
      <c r="B791" s="134">
        <v>11120</v>
      </c>
      <c r="C791" s="134">
        <v>11950</v>
      </c>
      <c r="D791" s="134">
        <v>830</v>
      </c>
      <c r="E791" s="135">
        <v>7.4999999999999997E-2</v>
      </c>
      <c r="F791" s="44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3" t="s">
        <v>402</v>
      </c>
      <c r="B792" s="134">
        <v>25500</v>
      </c>
      <c r="C792" s="134">
        <v>26205</v>
      </c>
      <c r="D792" s="134">
        <v>705</v>
      </c>
      <c r="E792" s="135">
        <v>2.7999999999999997E-2</v>
      </c>
      <c r="F792" s="44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3" t="s">
        <v>403</v>
      </c>
      <c r="B793" s="134">
        <v>18470</v>
      </c>
      <c r="C793" s="134">
        <v>19560</v>
      </c>
      <c r="D793" s="134">
        <v>1090</v>
      </c>
      <c r="E793" s="135">
        <v>5.9000000000000004E-2</v>
      </c>
      <c r="F793" s="44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61" t="s">
        <v>245</v>
      </c>
      <c r="B794" s="161"/>
      <c r="C794" s="161"/>
      <c r="D794" s="161"/>
      <c r="E794" s="161"/>
      <c r="F794" s="162"/>
      <c r="G794" s="16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66"/>
      <c r="B796" s="166"/>
      <c r="C796" s="166"/>
      <c r="D796" s="166"/>
      <c r="E796" s="166"/>
      <c r="F796" s="166"/>
      <c r="G796" s="166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7" t="s">
        <v>269</v>
      </c>
      <c r="B797" s="147"/>
      <c r="C797" s="147"/>
      <c r="D797" s="147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52" t="s">
        <v>97</v>
      </c>
      <c r="B798" s="152" t="s">
        <v>98</v>
      </c>
      <c r="C798" s="152" t="s">
        <v>99</v>
      </c>
      <c r="D798" s="152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3"/>
      <c r="B799" s="153"/>
      <c r="C799" s="153"/>
      <c r="D799" s="15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3" t="s">
        <v>174</v>
      </c>
      <c r="B800" s="134">
        <v>8088</v>
      </c>
      <c r="C800" s="134">
        <v>1464</v>
      </c>
      <c r="D800" s="134">
        <v>6624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3" t="s">
        <v>382</v>
      </c>
      <c r="B801" s="134">
        <v>417</v>
      </c>
      <c r="C801" s="134">
        <v>60</v>
      </c>
      <c r="D801" s="134">
        <v>357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3" t="s">
        <v>383</v>
      </c>
      <c r="B802" s="134">
        <v>260</v>
      </c>
      <c r="C802" s="134">
        <v>73</v>
      </c>
      <c r="D802" s="134">
        <v>187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3" t="s">
        <v>384</v>
      </c>
      <c r="B803" s="134">
        <v>89</v>
      </c>
      <c r="C803" s="134">
        <v>39</v>
      </c>
      <c r="D803" s="134">
        <v>50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3" t="s">
        <v>385</v>
      </c>
      <c r="B804" s="134">
        <v>107</v>
      </c>
      <c r="C804" s="134">
        <v>22</v>
      </c>
      <c r="D804" s="134">
        <v>85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3" t="s">
        <v>386</v>
      </c>
      <c r="B805" s="134">
        <v>38</v>
      </c>
      <c r="C805" s="134">
        <v>9</v>
      </c>
      <c r="D805" s="134">
        <v>29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3" t="s">
        <v>387</v>
      </c>
      <c r="B806" s="134">
        <v>140</v>
      </c>
      <c r="C806" s="134">
        <v>39</v>
      </c>
      <c r="D806" s="134">
        <v>101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3" t="s">
        <v>388</v>
      </c>
      <c r="B807" s="134">
        <v>23</v>
      </c>
      <c r="C807" s="134">
        <v>4</v>
      </c>
      <c r="D807" s="134">
        <v>19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3" t="s">
        <v>389</v>
      </c>
      <c r="B808" s="134">
        <v>417</v>
      </c>
      <c r="C808" s="134">
        <v>61</v>
      </c>
      <c r="D808" s="134">
        <v>356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3" t="s">
        <v>390</v>
      </c>
      <c r="B809" s="134">
        <v>89</v>
      </c>
      <c r="C809" s="134">
        <v>10</v>
      </c>
      <c r="D809" s="134">
        <v>79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3" t="s">
        <v>391</v>
      </c>
      <c r="B810" s="134">
        <v>592</v>
      </c>
      <c r="C810" s="134">
        <v>167</v>
      </c>
      <c r="D810" s="134">
        <v>425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3" t="s">
        <v>392</v>
      </c>
      <c r="B811" s="134">
        <v>343</v>
      </c>
      <c r="C811" s="134">
        <v>99</v>
      </c>
      <c r="D811" s="134">
        <v>244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3" t="s">
        <v>393</v>
      </c>
      <c r="B812" s="134">
        <v>148</v>
      </c>
      <c r="C812" s="134">
        <v>25</v>
      </c>
      <c r="D812" s="134">
        <v>123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3" t="s">
        <v>394</v>
      </c>
      <c r="B813" s="134">
        <v>1010</v>
      </c>
      <c r="C813" s="134">
        <v>73</v>
      </c>
      <c r="D813" s="134">
        <v>937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3" t="s">
        <v>395</v>
      </c>
      <c r="B814" s="134">
        <v>216</v>
      </c>
      <c r="C814" s="134">
        <v>42</v>
      </c>
      <c r="D814" s="134">
        <v>174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3" t="s">
        <v>396</v>
      </c>
      <c r="B815" s="134">
        <v>247</v>
      </c>
      <c r="C815" s="134">
        <v>59</v>
      </c>
      <c r="D815" s="134">
        <v>188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3" t="s">
        <v>397</v>
      </c>
      <c r="B816" s="134">
        <v>1067</v>
      </c>
      <c r="C816" s="134">
        <v>100</v>
      </c>
      <c r="D816" s="134">
        <v>967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3" t="s">
        <v>398</v>
      </c>
      <c r="B817" s="134">
        <v>947</v>
      </c>
      <c r="C817" s="134">
        <v>128</v>
      </c>
      <c r="D817" s="134">
        <v>819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3" t="s">
        <v>399</v>
      </c>
      <c r="B818" s="134">
        <v>116</v>
      </c>
      <c r="C818" s="134">
        <v>10</v>
      </c>
      <c r="D818" s="134">
        <v>106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3" t="s">
        <v>400</v>
      </c>
      <c r="B819" s="134">
        <v>229</v>
      </c>
      <c r="C819" s="134">
        <v>92</v>
      </c>
      <c r="D819" s="134">
        <v>137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3" t="s">
        <v>401</v>
      </c>
      <c r="B820" s="134">
        <v>351</v>
      </c>
      <c r="C820" s="134">
        <v>89</v>
      </c>
      <c r="D820" s="134">
        <v>262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3" t="s">
        <v>402</v>
      </c>
      <c r="B821" s="134">
        <v>712</v>
      </c>
      <c r="C821" s="134">
        <v>155</v>
      </c>
      <c r="D821" s="134">
        <v>557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3" t="s">
        <v>403</v>
      </c>
      <c r="B822" s="134">
        <v>532</v>
      </c>
      <c r="C822" s="134">
        <v>110</v>
      </c>
      <c r="D822" s="134">
        <v>422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61" t="s">
        <v>245</v>
      </c>
      <c r="B823" s="161"/>
      <c r="C823" s="161"/>
      <c r="D823" s="161"/>
      <c r="E823" s="162"/>
      <c r="F823" s="162"/>
      <c r="G823" s="16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65"/>
      <c r="B825" s="165"/>
      <c r="C825" s="165"/>
      <c r="D825" s="165"/>
      <c r="E825" s="165"/>
      <c r="F825" s="165"/>
      <c r="G825" s="16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7" t="s">
        <v>270</v>
      </c>
      <c r="B826" s="147"/>
      <c r="C826" s="147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7" t="s">
        <v>101</v>
      </c>
      <c r="B827" s="173" t="s">
        <v>130</v>
      </c>
      <c r="C827" s="224"/>
      <c r="D827" s="4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8"/>
      <c r="B828" s="126" t="s">
        <v>12</v>
      </c>
      <c r="C828" s="129" t="s">
        <v>129</v>
      </c>
      <c r="D828" s="4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3" t="s">
        <v>404</v>
      </c>
      <c r="B829" s="134">
        <v>45</v>
      </c>
      <c r="C829" s="135">
        <v>0.32100000000000001</v>
      </c>
      <c r="D829" s="4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3" t="s">
        <v>405</v>
      </c>
      <c r="B830" s="134">
        <v>25</v>
      </c>
      <c r="C830" s="135">
        <v>0.29399999999999998</v>
      </c>
      <c r="D830" s="4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3" t="s">
        <v>406</v>
      </c>
      <c r="B831" s="134">
        <v>45</v>
      </c>
      <c r="C831" s="135">
        <v>0.27300000000000002</v>
      </c>
      <c r="D831" s="4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3" t="s">
        <v>407</v>
      </c>
      <c r="B832" s="134">
        <v>175</v>
      </c>
      <c r="C832" s="135">
        <v>0.248</v>
      </c>
      <c r="D832" s="4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3" t="s">
        <v>408</v>
      </c>
      <c r="B833" s="134">
        <v>40</v>
      </c>
      <c r="C833" s="135">
        <v>0.23499999999999999</v>
      </c>
      <c r="D833" s="4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3" t="s">
        <v>409</v>
      </c>
      <c r="B834" s="134">
        <v>40</v>
      </c>
      <c r="C834" s="135">
        <v>0.23499999999999999</v>
      </c>
      <c r="D834" s="4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3" t="s">
        <v>410</v>
      </c>
      <c r="B835" s="134">
        <v>15</v>
      </c>
      <c r="C835" s="135">
        <v>0.23100000000000001</v>
      </c>
      <c r="D835" s="4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3" t="s">
        <v>411</v>
      </c>
      <c r="B836" s="134">
        <v>150</v>
      </c>
      <c r="C836" s="135">
        <v>0.23100000000000001</v>
      </c>
      <c r="D836" s="4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3" t="s">
        <v>412</v>
      </c>
      <c r="B837" s="134">
        <v>250</v>
      </c>
      <c r="C837" s="135">
        <v>0.223</v>
      </c>
      <c r="D837" s="4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3" t="s">
        <v>413</v>
      </c>
      <c r="B838" s="134">
        <v>40</v>
      </c>
      <c r="C838" s="135">
        <v>0.222</v>
      </c>
      <c r="D838" s="4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3" t="s">
        <v>414</v>
      </c>
      <c r="B839" s="134">
        <v>10</v>
      </c>
      <c r="C839" s="135">
        <v>0.222</v>
      </c>
      <c r="D839" s="4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3" t="s">
        <v>415</v>
      </c>
      <c r="B840" s="134">
        <v>55</v>
      </c>
      <c r="C840" s="135">
        <v>0.20800000000000002</v>
      </c>
      <c r="D840" s="4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3" t="s">
        <v>416</v>
      </c>
      <c r="B841" s="134">
        <v>50</v>
      </c>
      <c r="C841" s="135">
        <v>0.20800000000000002</v>
      </c>
      <c r="D841" s="4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3" t="s">
        <v>417</v>
      </c>
      <c r="B842" s="134">
        <v>25</v>
      </c>
      <c r="C842" s="135">
        <v>0.192</v>
      </c>
      <c r="D842" s="4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3" t="s">
        <v>418</v>
      </c>
      <c r="B843" s="134">
        <v>20</v>
      </c>
      <c r="C843" s="135">
        <v>0.19</v>
      </c>
      <c r="D843" s="4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61" t="s">
        <v>245</v>
      </c>
      <c r="B844" s="161"/>
      <c r="C844" s="161"/>
      <c r="D844" s="162"/>
      <c r="E844" s="162"/>
      <c r="F844" s="162"/>
      <c r="G844" s="16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66"/>
      <c r="B846" s="166"/>
      <c r="C846" s="166"/>
      <c r="D846" s="166"/>
      <c r="E846" s="166"/>
      <c r="F846" s="166"/>
      <c r="G846" s="166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7" t="s">
        <v>271</v>
      </c>
      <c r="B847" s="147"/>
      <c r="C847" s="147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52" t="s">
        <v>101</v>
      </c>
      <c r="B848" s="173" t="s">
        <v>130</v>
      </c>
      <c r="C848" s="219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3"/>
      <c r="B849" s="126" t="s">
        <v>12</v>
      </c>
      <c r="C849" s="126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3" t="s">
        <v>103</v>
      </c>
      <c r="B850" s="134">
        <v>515</v>
      </c>
      <c r="C850" s="135">
        <v>8.3000000000000004E-2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3" t="s">
        <v>419</v>
      </c>
      <c r="B851" s="134">
        <v>445</v>
      </c>
      <c r="C851" s="135">
        <v>0.11800000000000001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3" t="s">
        <v>420</v>
      </c>
      <c r="B852" s="134">
        <v>405</v>
      </c>
      <c r="C852" s="135">
        <v>0.15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3" t="s">
        <v>421</v>
      </c>
      <c r="B853" s="134">
        <v>400</v>
      </c>
      <c r="C853" s="135">
        <v>7.0000000000000007E-2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3" t="s">
        <v>0</v>
      </c>
      <c r="B854" s="134">
        <v>390</v>
      </c>
      <c r="C854" s="135">
        <v>3.9E-2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3" t="s">
        <v>422</v>
      </c>
      <c r="B855" s="134">
        <v>360</v>
      </c>
      <c r="C855" s="135">
        <v>4.4000000000000004E-2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3" t="s">
        <v>104</v>
      </c>
      <c r="B856" s="134">
        <v>310</v>
      </c>
      <c r="C856" s="135">
        <v>0.08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3" t="s">
        <v>423</v>
      </c>
      <c r="B857" s="134">
        <v>305</v>
      </c>
      <c r="C857" s="135">
        <v>0.11800000000000001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3" t="s">
        <v>424</v>
      </c>
      <c r="B858" s="134">
        <v>280</v>
      </c>
      <c r="C858" s="135">
        <v>0.17100000000000001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3" t="s">
        <v>425</v>
      </c>
      <c r="B859" s="134">
        <v>270</v>
      </c>
      <c r="C859" s="135">
        <v>0.13500000000000001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3" t="s">
        <v>426</v>
      </c>
      <c r="B860" s="134">
        <v>265</v>
      </c>
      <c r="C860" s="135">
        <v>0.152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3" t="s">
        <v>412</v>
      </c>
      <c r="B861" s="134">
        <v>250</v>
      </c>
      <c r="C861" s="135">
        <v>0.223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3" t="s">
        <v>427</v>
      </c>
      <c r="B862" s="134">
        <v>230</v>
      </c>
      <c r="C862" s="135">
        <v>0.13699999999999998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3" t="s">
        <v>428</v>
      </c>
      <c r="B863" s="134">
        <v>210</v>
      </c>
      <c r="C863" s="135">
        <v>6.6000000000000003E-2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3" t="s">
        <v>429</v>
      </c>
      <c r="B864" s="134">
        <v>200</v>
      </c>
      <c r="C864" s="135">
        <v>4.9000000000000002E-2</v>
      </c>
      <c r="D864" s="4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61" t="s">
        <v>243</v>
      </c>
      <c r="B865" s="161"/>
      <c r="C865" s="161"/>
      <c r="D865" s="162"/>
      <c r="E865" s="162"/>
      <c r="F865" s="162"/>
      <c r="G865" s="16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65"/>
      <c r="B867" s="165"/>
      <c r="C867" s="165"/>
      <c r="D867" s="165"/>
      <c r="E867" s="165"/>
      <c r="F867" s="165"/>
      <c r="G867" s="16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7" t="s">
        <v>272</v>
      </c>
      <c r="B868" s="147"/>
      <c r="C868" s="147"/>
      <c r="D868" s="147"/>
      <c r="E868" s="147"/>
      <c r="F868" s="147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52" t="s">
        <v>101</v>
      </c>
      <c r="B869" s="152" t="s">
        <v>260</v>
      </c>
      <c r="C869" s="152" t="s">
        <v>261</v>
      </c>
      <c r="D869" s="152" t="s">
        <v>108</v>
      </c>
      <c r="E869" s="152" t="s">
        <v>105</v>
      </c>
      <c r="F869" s="173" t="s">
        <v>109</v>
      </c>
      <c r="G869" s="44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3"/>
      <c r="B870" s="153"/>
      <c r="C870" s="153"/>
      <c r="D870" s="153"/>
      <c r="E870" s="153"/>
      <c r="F870" s="173"/>
      <c r="G870" s="44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3" t="s">
        <v>103</v>
      </c>
      <c r="B871" s="134">
        <v>6225</v>
      </c>
      <c r="C871" s="134">
        <v>6740</v>
      </c>
      <c r="D871" s="135">
        <v>8.3000000000000004E-2</v>
      </c>
      <c r="E871" s="134">
        <v>198</v>
      </c>
      <c r="F871" s="133">
        <v>33.68</v>
      </c>
      <c r="G871" s="44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3" t="s">
        <v>427</v>
      </c>
      <c r="B872" s="134">
        <v>1680</v>
      </c>
      <c r="C872" s="134">
        <v>1910</v>
      </c>
      <c r="D872" s="135">
        <v>0.13699999999999998</v>
      </c>
      <c r="E872" s="134">
        <v>68</v>
      </c>
      <c r="F872" s="133">
        <v>28.24</v>
      </c>
      <c r="G872" s="44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3" t="s">
        <v>102</v>
      </c>
      <c r="B873" s="134">
        <v>520</v>
      </c>
      <c r="C873" s="134">
        <v>610</v>
      </c>
      <c r="D873" s="135">
        <v>0.17300000000000001</v>
      </c>
      <c r="E873" s="134">
        <v>23</v>
      </c>
      <c r="F873" s="133">
        <v>39.43</v>
      </c>
      <c r="G873" s="44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3" t="s">
        <v>428</v>
      </c>
      <c r="B874" s="134">
        <v>3170</v>
      </c>
      <c r="C874" s="134">
        <v>3380</v>
      </c>
      <c r="D874" s="135">
        <v>6.6000000000000003E-2</v>
      </c>
      <c r="E874" s="134">
        <v>101</v>
      </c>
      <c r="F874" s="133">
        <v>41.19</v>
      </c>
      <c r="G874" s="44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3" t="s">
        <v>407</v>
      </c>
      <c r="B875" s="134">
        <v>705</v>
      </c>
      <c r="C875" s="134">
        <v>880</v>
      </c>
      <c r="D875" s="135">
        <v>0.248</v>
      </c>
      <c r="E875" s="134">
        <v>36</v>
      </c>
      <c r="F875" s="133"/>
      <c r="G875" s="44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3" t="s">
        <v>426</v>
      </c>
      <c r="B876" s="134">
        <v>1740</v>
      </c>
      <c r="C876" s="134">
        <v>2005</v>
      </c>
      <c r="D876" s="135">
        <v>0.152</v>
      </c>
      <c r="E876" s="134">
        <v>53</v>
      </c>
      <c r="F876" s="133">
        <v>23.17</v>
      </c>
      <c r="G876" s="44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3" t="s">
        <v>415</v>
      </c>
      <c r="B877" s="134">
        <v>265</v>
      </c>
      <c r="C877" s="134">
        <v>320</v>
      </c>
      <c r="D877" s="135">
        <v>0.20800000000000002</v>
      </c>
      <c r="E877" s="134">
        <v>12</v>
      </c>
      <c r="F877" s="133">
        <v>52.46</v>
      </c>
      <c r="G877" s="44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3" t="s">
        <v>430</v>
      </c>
      <c r="B878" s="134">
        <v>635</v>
      </c>
      <c r="C878" s="134">
        <v>690</v>
      </c>
      <c r="D878" s="135">
        <v>8.6999999999999994E-2</v>
      </c>
      <c r="E878" s="134">
        <v>23</v>
      </c>
      <c r="F878" s="133"/>
      <c r="G878" s="44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3" t="s">
        <v>431</v>
      </c>
      <c r="B879" s="134">
        <v>830</v>
      </c>
      <c r="C879" s="134">
        <v>895</v>
      </c>
      <c r="D879" s="135">
        <v>7.8E-2</v>
      </c>
      <c r="E879" s="134">
        <v>26</v>
      </c>
      <c r="F879" s="133">
        <v>48.27</v>
      </c>
      <c r="G879" s="44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3" t="s">
        <v>432</v>
      </c>
      <c r="B880" s="134">
        <v>475</v>
      </c>
      <c r="C880" s="134">
        <v>550</v>
      </c>
      <c r="D880" s="135">
        <v>0.158</v>
      </c>
      <c r="E880" s="134">
        <v>14</v>
      </c>
      <c r="F880" s="133">
        <v>37.659999999999997</v>
      </c>
      <c r="G880" s="44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3" t="s">
        <v>433</v>
      </c>
      <c r="B881" s="134">
        <v>490</v>
      </c>
      <c r="C881" s="134">
        <v>540</v>
      </c>
      <c r="D881" s="135">
        <v>0.10199999999999999</v>
      </c>
      <c r="E881" s="134">
        <v>21</v>
      </c>
      <c r="F881" s="133">
        <v>36.39</v>
      </c>
      <c r="G881" s="44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3" t="s">
        <v>378</v>
      </c>
      <c r="B882" s="134">
        <v>850</v>
      </c>
      <c r="C882" s="134">
        <v>910</v>
      </c>
      <c r="D882" s="135">
        <v>7.0999999999999994E-2</v>
      </c>
      <c r="E882" s="134">
        <v>28</v>
      </c>
      <c r="F882" s="133">
        <v>44.38</v>
      </c>
      <c r="G882" s="44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3" t="s">
        <v>434</v>
      </c>
      <c r="B883" s="134">
        <v>390</v>
      </c>
      <c r="C883" s="134">
        <v>455</v>
      </c>
      <c r="D883" s="135">
        <v>0.16699999999999998</v>
      </c>
      <c r="E883" s="134">
        <v>16</v>
      </c>
      <c r="F883" s="133">
        <v>28.82</v>
      </c>
      <c r="G883" s="44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3" t="s">
        <v>251</v>
      </c>
      <c r="B884" s="134">
        <v>3770</v>
      </c>
      <c r="C884" s="134">
        <v>4215</v>
      </c>
      <c r="D884" s="135">
        <v>0.11800000000000001</v>
      </c>
      <c r="E884" s="134">
        <v>108</v>
      </c>
      <c r="F884" s="133">
        <v>17.55</v>
      </c>
      <c r="G884" s="44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3" t="s">
        <v>435</v>
      </c>
      <c r="B885" s="134">
        <v>600</v>
      </c>
      <c r="C885" s="134">
        <v>645</v>
      </c>
      <c r="D885" s="135">
        <v>7.4999999999999997E-2</v>
      </c>
      <c r="E885" s="134">
        <v>23</v>
      </c>
      <c r="F885" s="133">
        <v>38.78</v>
      </c>
      <c r="G885" s="44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61" t="s">
        <v>245</v>
      </c>
      <c r="B886" s="161"/>
      <c r="C886" s="161"/>
      <c r="D886" s="161"/>
      <c r="E886" s="161"/>
      <c r="F886" s="161"/>
      <c r="G886" s="16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66"/>
      <c r="B888" s="166"/>
      <c r="C888" s="166"/>
      <c r="D888" s="166"/>
      <c r="E888" s="166"/>
      <c r="F888" s="166"/>
      <c r="G888" s="166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7" t="s">
        <v>273</v>
      </c>
      <c r="B889" s="147"/>
      <c r="C889" s="147"/>
      <c r="D889" s="147"/>
      <c r="E889" s="147"/>
      <c r="F889" s="147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52" t="s">
        <v>101</v>
      </c>
      <c r="B890" s="152" t="s">
        <v>260</v>
      </c>
      <c r="C890" s="152" t="s">
        <v>261</v>
      </c>
      <c r="D890" s="152" t="s">
        <v>108</v>
      </c>
      <c r="E890" s="152" t="s">
        <v>105</v>
      </c>
      <c r="F890" s="173" t="s">
        <v>109</v>
      </c>
      <c r="G890" s="44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3"/>
      <c r="B891" s="153"/>
      <c r="C891" s="153"/>
      <c r="D891" s="153"/>
      <c r="E891" s="153"/>
      <c r="F891" s="173"/>
      <c r="G891" s="44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3" t="s">
        <v>103</v>
      </c>
      <c r="B892" s="134">
        <v>6225</v>
      </c>
      <c r="C892" s="134">
        <v>6740</v>
      </c>
      <c r="D892" s="135">
        <v>8.3000000000000004E-2</v>
      </c>
      <c r="E892" s="134">
        <v>198</v>
      </c>
      <c r="F892" s="133">
        <v>33.68</v>
      </c>
      <c r="G892" s="44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3" t="s">
        <v>427</v>
      </c>
      <c r="B893" s="134">
        <v>1680</v>
      </c>
      <c r="C893" s="134">
        <v>1910</v>
      </c>
      <c r="D893" s="135">
        <v>0.13699999999999998</v>
      </c>
      <c r="E893" s="134">
        <v>68</v>
      </c>
      <c r="F893" s="133">
        <v>28.24</v>
      </c>
      <c r="G893" s="44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3" t="s">
        <v>102</v>
      </c>
      <c r="B894" s="134">
        <v>520</v>
      </c>
      <c r="C894" s="134">
        <v>610</v>
      </c>
      <c r="D894" s="135">
        <v>0.17300000000000001</v>
      </c>
      <c r="E894" s="134">
        <v>23</v>
      </c>
      <c r="F894" s="133">
        <v>39.43</v>
      </c>
      <c r="G894" s="44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3" t="s">
        <v>428</v>
      </c>
      <c r="B895" s="134">
        <v>3170</v>
      </c>
      <c r="C895" s="134">
        <v>3380</v>
      </c>
      <c r="D895" s="135">
        <v>6.6000000000000003E-2</v>
      </c>
      <c r="E895" s="134">
        <v>101</v>
      </c>
      <c r="F895" s="133">
        <v>41.19</v>
      </c>
      <c r="G895" s="44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3" t="s">
        <v>415</v>
      </c>
      <c r="B896" s="134">
        <v>265</v>
      </c>
      <c r="C896" s="134">
        <v>320</v>
      </c>
      <c r="D896" s="135">
        <v>0.20800000000000002</v>
      </c>
      <c r="E896" s="134">
        <v>12</v>
      </c>
      <c r="F896" s="133">
        <v>52.46</v>
      </c>
      <c r="G896" s="44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3" t="s">
        <v>430</v>
      </c>
      <c r="B897" s="134">
        <v>635</v>
      </c>
      <c r="C897" s="134">
        <v>690</v>
      </c>
      <c r="D897" s="135">
        <v>8.6999999999999994E-2</v>
      </c>
      <c r="E897" s="134">
        <v>23</v>
      </c>
      <c r="F897" s="133"/>
      <c r="G897" s="44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3" t="s">
        <v>431</v>
      </c>
      <c r="B898" s="134">
        <v>830</v>
      </c>
      <c r="C898" s="134">
        <v>895</v>
      </c>
      <c r="D898" s="135">
        <v>7.8E-2</v>
      </c>
      <c r="E898" s="134">
        <v>26</v>
      </c>
      <c r="F898" s="133">
        <v>48.27</v>
      </c>
      <c r="G898" s="44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3" t="s">
        <v>432</v>
      </c>
      <c r="B899" s="134">
        <v>475</v>
      </c>
      <c r="C899" s="134">
        <v>550</v>
      </c>
      <c r="D899" s="135">
        <v>0.158</v>
      </c>
      <c r="E899" s="134">
        <v>14</v>
      </c>
      <c r="F899" s="133">
        <v>37.659999999999997</v>
      </c>
      <c r="G899" s="44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3" t="s">
        <v>433</v>
      </c>
      <c r="B900" s="134">
        <v>490</v>
      </c>
      <c r="C900" s="134">
        <v>540</v>
      </c>
      <c r="D900" s="135">
        <v>0.10199999999999999</v>
      </c>
      <c r="E900" s="134">
        <v>21</v>
      </c>
      <c r="F900" s="133">
        <v>36.39</v>
      </c>
      <c r="G900" s="44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3" t="s">
        <v>378</v>
      </c>
      <c r="B901" s="134">
        <v>850</v>
      </c>
      <c r="C901" s="134">
        <v>910</v>
      </c>
      <c r="D901" s="135">
        <v>7.0999999999999994E-2</v>
      </c>
      <c r="E901" s="134">
        <v>28</v>
      </c>
      <c r="F901" s="133">
        <v>44.38</v>
      </c>
      <c r="G901" s="44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3" t="s">
        <v>434</v>
      </c>
      <c r="B902" s="134">
        <v>390</v>
      </c>
      <c r="C902" s="134">
        <v>455</v>
      </c>
      <c r="D902" s="135">
        <v>0.16699999999999998</v>
      </c>
      <c r="E902" s="134">
        <v>16</v>
      </c>
      <c r="F902" s="133">
        <v>28.82</v>
      </c>
      <c r="G902" s="44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3" t="s">
        <v>435</v>
      </c>
      <c r="B903" s="134">
        <v>600</v>
      </c>
      <c r="C903" s="134">
        <v>645</v>
      </c>
      <c r="D903" s="135">
        <v>7.4999999999999997E-2</v>
      </c>
      <c r="E903" s="134">
        <v>23</v>
      </c>
      <c r="F903" s="133">
        <v>38.78</v>
      </c>
      <c r="G903" s="44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3" t="s">
        <v>436</v>
      </c>
      <c r="B904" s="134">
        <v>705</v>
      </c>
      <c r="C904" s="134">
        <v>755</v>
      </c>
      <c r="D904" s="135">
        <v>7.0999999999999994E-2</v>
      </c>
      <c r="E904" s="134">
        <v>19</v>
      </c>
      <c r="F904" s="133">
        <v>86.25</v>
      </c>
      <c r="G904" s="44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3" t="s">
        <v>437</v>
      </c>
      <c r="B905" s="134">
        <v>480</v>
      </c>
      <c r="C905" s="134">
        <v>535</v>
      </c>
      <c r="D905" s="135">
        <v>0.115</v>
      </c>
      <c r="E905" s="134">
        <v>12</v>
      </c>
      <c r="F905" s="133"/>
      <c r="G905" s="44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3" t="s">
        <v>177</v>
      </c>
      <c r="B906" s="134">
        <v>275</v>
      </c>
      <c r="C906" s="134">
        <v>320</v>
      </c>
      <c r="D906" s="135">
        <v>0.16399999999999998</v>
      </c>
      <c r="E906" s="134">
        <v>9</v>
      </c>
      <c r="F906" s="133">
        <v>36.4</v>
      </c>
      <c r="G906" s="44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61" t="s">
        <v>245</v>
      </c>
      <c r="B907" s="161"/>
      <c r="C907" s="161"/>
      <c r="D907" s="161"/>
      <c r="E907" s="161"/>
      <c r="F907" s="161"/>
      <c r="G907" s="16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65"/>
      <c r="B909" s="165"/>
      <c r="C909" s="165"/>
      <c r="D909" s="165"/>
      <c r="E909" s="165"/>
      <c r="F909" s="165"/>
      <c r="G909" s="16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7" t="s">
        <v>274</v>
      </c>
      <c r="B910" s="147"/>
      <c r="C910" s="147"/>
      <c r="D910" s="147"/>
      <c r="E910" s="147"/>
      <c r="F910" s="147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52" t="s">
        <v>101</v>
      </c>
      <c r="B911" s="152" t="s">
        <v>260</v>
      </c>
      <c r="C911" s="152" t="s">
        <v>261</v>
      </c>
      <c r="D911" s="152" t="s">
        <v>108</v>
      </c>
      <c r="E911" s="152" t="s">
        <v>105</v>
      </c>
      <c r="F911" s="173" t="s">
        <v>109</v>
      </c>
      <c r="G911" s="44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3"/>
      <c r="B912" s="153"/>
      <c r="C912" s="153"/>
      <c r="D912" s="153"/>
      <c r="E912" s="153"/>
      <c r="F912" s="173"/>
      <c r="G912" s="44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3" t="s">
        <v>407</v>
      </c>
      <c r="B913" s="134">
        <v>705</v>
      </c>
      <c r="C913" s="134">
        <v>880</v>
      </c>
      <c r="D913" s="135">
        <v>0.248</v>
      </c>
      <c r="E913" s="134">
        <v>36</v>
      </c>
      <c r="F913" s="133"/>
      <c r="G913" s="44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3" t="s">
        <v>426</v>
      </c>
      <c r="B914" s="134">
        <v>1740</v>
      </c>
      <c r="C914" s="134">
        <v>2005</v>
      </c>
      <c r="D914" s="135">
        <v>0.152</v>
      </c>
      <c r="E914" s="134">
        <v>53</v>
      </c>
      <c r="F914" s="133">
        <v>23.17</v>
      </c>
      <c r="G914" s="44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3" t="s">
        <v>438</v>
      </c>
      <c r="B915" s="134">
        <v>1040</v>
      </c>
      <c r="C915" s="134">
        <v>1145</v>
      </c>
      <c r="D915" s="135">
        <v>0.10099999999999999</v>
      </c>
      <c r="E915" s="134">
        <v>38</v>
      </c>
      <c r="F915" s="133">
        <v>22.24</v>
      </c>
      <c r="G915" s="44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3" t="s">
        <v>439</v>
      </c>
      <c r="B916" s="134">
        <v>650</v>
      </c>
      <c r="C916" s="134">
        <v>800</v>
      </c>
      <c r="D916" s="135">
        <v>0.23100000000000001</v>
      </c>
      <c r="E916" s="134">
        <v>35</v>
      </c>
      <c r="F916" s="133">
        <v>17.14</v>
      </c>
      <c r="G916" s="44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3" t="s">
        <v>440</v>
      </c>
      <c r="B917" s="134">
        <v>625</v>
      </c>
      <c r="C917" s="134">
        <v>690</v>
      </c>
      <c r="D917" s="135">
        <v>0.10400000000000001</v>
      </c>
      <c r="E917" s="134">
        <v>14</v>
      </c>
      <c r="F917" s="133">
        <v>31.49</v>
      </c>
      <c r="G917" s="44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3" t="s">
        <v>441</v>
      </c>
      <c r="B918" s="134">
        <v>3650</v>
      </c>
      <c r="C918" s="134">
        <v>3815</v>
      </c>
      <c r="D918" s="135">
        <v>4.4999999999999998E-2</v>
      </c>
      <c r="E918" s="134">
        <v>91</v>
      </c>
      <c r="F918" s="133">
        <v>25.07</v>
      </c>
      <c r="G918" s="44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3" t="s">
        <v>421</v>
      </c>
      <c r="B919" s="134">
        <v>5730</v>
      </c>
      <c r="C919" s="134">
        <v>6130</v>
      </c>
      <c r="D919" s="135">
        <v>7.0000000000000007E-2</v>
      </c>
      <c r="E919" s="134">
        <v>163</v>
      </c>
      <c r="F919" s="133">
        <v>17.47</v>
      </c>
      <c r="G919" s="44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3" t="s">
        <v>442</v>
      </c>
      <c r="B920" s="134">
        <v>690</v>
      </c>
      <c r="C920" s="134">
        <v>750</v>
      </c>
      <c r="D920" s="135">
        <v>8.6999999999999994E-2</v>
      </c>
      <c r="E920" s="134">
        <v>25</v>
      </c>
      <c r="F920" s="133">
        <v>22.34</v>
      </c>
      <c r="G920" s="44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3" t="s">
        <v>443</v>
      </c>
      <c r="B921" s="134">
        <v>510</v>
      </c>
      <c r="C921" s="134">
        <v>575</v>
      </c>
      <c r="D921" s="135">
        <v>0.127</v>
      </c>
      <c r="E921" s="134">
        <v>16</v>
      </c>
      <c r="F921" s="133">
        <v>18.8</v>
      </c>
      <c r="G921" s="44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3" t="s">
        <v>444</v>
      </c>
      <c r="B922" s="134">
        <v>1400</v>
      </c>
      <c r="C922" s="134">
        <v>1515</v>
      </c>
      <c r="D922" s="135">
        <v>8.199999999999999E-2</v>
      </c>
      <c r="E922" s="134">
        <v>41</v>
      </c>
      <c r="F922" s="133">
        <v>16.66</v>
      </c>
      <c r="G922" s="44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3" t="s">
        <v>445</v>
      </c>
      <c r="B923" s="134">
        <v>385</v>
      </c>
      <c r="C923" s="134">
        <v>445</v>
      </c>
      <c r="D923" s="135">
        <v>0.156</v>
      </c>
      <c r="E923" s="134">
        <v>12</v>
      </c>
      <c r="F923" s="133">
        <v>18.920000000000002</v>
      </c>
      <c r="G923" s="44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3" t="s">
        <v>446</v>
      </c>
      <c r="B924" s="134">
        <v>295</v>
      </c>
      <c r="C924" s="134">
        <v>325</v>
      </c>
      <c r="D924" s="135">
        <v>0.10199999999999999</v>
      </c>
      <c r="E924" s="134">
        <v>10</v>
      </c>
      <c r="F924" s="133">
        <v>23.73</v>
      </c>
      <c r="G924" s="44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3" t="s">
        <v>447</v>
      </c>
      <c r="B925" s="134">
        <v>325</v>
      </c>
      <c r="C925" s="134">
        <v>340</v>
      </c>
      <c r="D925" s="135">
        <v>4.5999999999999999E-2</v>
      </c>
      <c r="E925" s="134">
        <v>15</v>
      </c>
      <c r="F925" s="133">
        <v>34.39</v>
      </c>
      <c r="G925" s="44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3" t="s">
        <v>448</v>
      </c>
      <c r="B926" s="134">
        <v>310</v>
      </c>
      <c r="C926" s="134">
        <v>355</v>
      </c>
      <c r="D926" s="135">
        <v>0.14499999999999999</v>
      </c>
      <c r="E926" s="134">
        <v>13</v>
      </c>
      <c r="F926" s="133">
        <v>16.78</v>
      </c>
      <c r="G926" s="44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3" t="s">
        <v>449</v>
      </c>
      <c r="B927" s="134">
        <v>905</v>
      </c>
      <c r="C927" s="134">
        <v>990</v>
      </c>
      <c r="D927" s="135">
        <v>9.4E-2</v>
      </c>
      <c r="E927" s="134">
        <v>18</v>
      </c>
      <c r="F927" s="133">
        <v>16.28</v>
      </c>
      <c r="G927" s="44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61" t="s">
        <v>245</v>
      </c>
      <c r="B928" s="161"/>
      <c r="C928" s="161"/>
      <c r="D928" s="161"/>
      <c r="E928" s="161"/>
      <c r="F928" s="161"/>
      <c r="G928" s="16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66"/>
      <c r="B930" s="166"/>
      <c r="C930" s="166"/>
      <c r="D930" s="166"/>
      <c r="E930" s="166"/>
      <c r="F930" s="166"/>
      <c r="G930" s="166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7" t="s">
        <v>275</v>
      </c>
      <c r="B931" s="147"/>
      <c r="C931" s="147"/>
      <c r="D931" s="147"/>
      <c r="E931" s="147"/>
      <c r="F931" s="147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52" t="s">
        <v>101</v>
      </c>
      <c r="B932" s="152" t="s">
        <v>260</v>
      </c>
      <c r="C932" s="152" t="s">
        <v>261</v>
      </c>
      <c r="D932" s="152" t="s">
        <v>108</v>
      </c>
      <c r="E932" s="152" t="s">
        <v>105</v>
      </c>
      <c r="F932" s="173" t="s">
        <v>109</v>
      </c>
      <c r="G932" s="44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3"/>
      <c r="B933" s="153"/>
      <c r="C933" s="153"/>
      <c r="D933" s="153"/>
      <c r="E933" s="153"/>
      <c r="F933" s="173"/>
      <c r="G933" s="44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3" t="s">
        <v>380</v>
      </c>
      <c r="B934" s="134">
        <v>2065</v>
      </c>
      <c r="C934" s="134">
        <v>2220</v>
      </c>
      <c r="D934" s="135">
        <v>7.4999999999999997E-2</v>
      </c>
      <c r="E934" s="134">
        <v>47</v>
      </c>
      <c r="F934" s="133">
        <v>24.23</v>
      </c>
      <c r="G934" s="44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3" t="s">
        <v>425</v>
      </c>
      <c r="B935" s="134">
        <v>1995</v>
      </c>
      <c r="C935" s="134">
        <v>2265</v>
      </c>
      <c r="D935" s="135">
        <v>0.13500000000000001</v>
      </c>
      <c r="E935" s="134">
        <v>67</v>
      </c>
      <c r="F935" s="133">
        <v>15.71</v>
      </c>
      <c r="G935" s="44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3" t="s">
        <v>450</v>
      </c>
      <c r="B936" s="134">
        <v>780</v>
      </c>
      <c r="C936" s="134">
        <v>850</v>
      </c>
      <c r="D936" s="135">
        <v>0.09</v>
      </c>
      <c r="E936" s="134">
        <v>13</v>
      </c>
      <c r="F936" s="133">
        <v>28.99</v>
      </c>
      <c r="G936" s="44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3" t="s">
        <v>451</v>
      </c>
      <c r="B937" s="134">
        <v>750</v>
      </c>
      <c r="C937" s="134">
        <v>795</v>
      </c>
      <c r="D937" s="135">
        <v>0.06</v>
      </c>
      <c r="E937" s="134">
        <v>20</v>
      </c>
      <c r="F937" s="133">
        <v>28.9</v>
      </c>
      <c r="G937" s="44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3" t="s">
        <v>381</v>
      </c>
      <c r="B938" s="134">
        <v>1765</v>
      </c>
      <c r="C938" s="134">
        <v>1830</v>
      </c>
      <c r="D938" s="135">
        <v>3.7000000000000005E-2</v>
      </c>
      <c r="E938" s="134">
        <v>35</v>
      </c>
      <c r="F938" s="133">
        <v>28</v>
      </c>
      <c r="G938" s="44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3" t="s">
        <v>452</v>
      </c>
      <c r="B939" s="134">
        <v>285</v>
      </c>
      <c r="C939" s="134">
        <v>310</v>
      </c>
      <c r="D939" s="135">
        <v>8.8000000000000009E-2</v>
      </c>
      <c r="E939" s="134">
        <v>11</v>
      </c>
      <c r="F939" s="133">
        <v>27.19</v>
      </c>
      <c r="G939" s="44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3" t="s">
        <v>453</v>
      </c>
      <c r="B940" s="134">
        <v>1325</v>
      </c>
      <c r="C940" s="134">
        <v>1410</v>
      </c>
      <c r="D940" s="135">
        <v>6.4000000000000001E-2</v>
      </c>
      <c r="E940" s="134">
        <v>41</v>
      </c>
      <c r="F940" s="133">
        <v>17.239999999999998</v>
      </c>
      <c r="G940" s="44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3" t="s">
        <v>454</v>
      </c>
      <c r="B941" s="134">
        <v>700</v>
      </c>
      <c r="C941" s="134">
        <v>735</v>
      </c>
      <c r="D941" s="135">
        <v>0.05</v>
      </c>
      <c r="E941" s="134">
        <v>12</v>
      </c>
      <c r="F941" s="133">
        <v>28.8</v>
      </c>
      <c r="G941" s="44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3" t="s">
        <v>252</v>
      </c>
      <c r="B942" s="134">
        <v>3470</v>
      </c>
      <c r="C942" s="134">
        <v>3515</v>
      </c>
      <c r="D942" s="135">
        <v>1.3000000000000001E-2</v>
      </c>
      <c r="E942" s="134">
        <v>82</v>
      </c>
      <c r="F942" s="133">
        <v>18.489999999999998</v>
      </c>
      <c r="G942" s="44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3" t="s">
        <v>455</v>
      </c>
      <c r="B943" s="134">
        <v>320</v>
      </c>
      <c r="C943" s="134">
        <v>360</v>
      </c>
      <c r="D943" s="135">
        <v>0.125</v>
      </c>
      <c r="E943" s="134">
        <v>9</v>
      </c>
      <c r="F943" s="133">
        <v>16.39</v>
      </c>
      <c r="G943" s="44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3" t="s">
        <v>456</v>
      </c>
      <c r="B944" s="134">
        <v>405</v>
      </c>
      <c r="C944" s="134">
        <v>420</v>
      </c>
      <c r="D944" s="135">
        <v>3.7000000000000005E-2</v>
      </c>
      <c r="E944" s="134">
        <v>9</v>
      </c>
      <c r="F944" s="133">
        <v>26.17</v>
      </c>
      <c r="G944" s="44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3" t="s">
        <v>457</v>
      </c>
      <c r="B945" s="134">
        <v>455</v>
      </c>
      <c r="C945" s="134">
        <v>485</v>
      </c>
      <c r="D945" s="135">
        <v>6.6000000000000003E-2</v>
      </c>
      <c r="E945" s="134">
        <v>12</v>
      </c>
      <c r="F945" s="133">
        <v>15.62</v>
      </c>
      <c r="G945" s="44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3" t="s">
        <v>458</v>
      </c>
      <c r="B946" s="134">
        <v>2940</v>
      </c>
      <c r="C946" s="134">
        <v>2880</v>
      </c>
      <c r="D946" s="135">
        <v>-0.02</v>
      </c>
      <c r="E946" s="134">
        <v>50</v>
      </c>
      <c r="F946" s="133"/>
      <c r="G946" s="44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3" t="s">
        <v>459</v>
      </c>
      <c r="B947" s="134">
        <v>255</v>
      </c>
      <c r="C947" s="134">
        <v>265</v>
      </c>
      <c r="D947" s="135">
        <v>3.9E-2</v>
      </c>
      <c r="E947" s="134">
        <v>9</v>
      </c>
      <c r="F947" s="133">
        <v>20.85</v>
      </c>
      <c r="G947" s="44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3" t="s">
        <v>460</v>
      </c>
      <c r="B948" s="134">
        <v>340</v>
      </c>
      <c r="C948" s="134">
        <v>350</v>
      </c>
      <c r="D948" s="135">
        <v>2.8999999999999998E-2</v>
      </c>
      <c r="E948" s="134">
        <v>7</v>
      </c>
      <c r="F948" s="133">
        <v>22.2</v>
      </c>
      <c r="G948" s="44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61" t="s">
        <v>245</v>
      </c>
      <c r="B949" s="161"/>
      <c r="C949" s="161"/>
      <c r="D949" s="161"/>
      <c r="E949" s="161"/>
      <c r="F949" s="161"/>
      <c r="G949" s="16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92"/>
      <c r="B951" s="192"/>
      <c r="C951" s="192"/>
      <c r="D951" s="192"/>
      <c r="E951" s="192"/>
      <c r="F951" s="192"/>
      <c r="G951" s="192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7" t="s">
        <v>276</v>
      </c>
      <c r="B952" s="147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52" t="s">
        <v>15</v>
      </c>
      <c r="B953" s="158" t="s">
        <v>263</v>
      </c>
      <c r="C953" s="4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63"/>
      <c r="B954" s="16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3"/>
      <c r="B955" s="15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3" t="s">
        <v>16</v>
      </c>
      <c r="B956" s="134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3" t="s">
        <v>17</v>
      </c>
      <c r="B957" s="134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3" t="s">
        <v>18</v>
      </c>
      <c r="B958" s="134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3" t="s">
        <v>19</v>
      </c>
      <c r="B959" s="134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3" t="s">
        <v>20</v>
      </c>
      <c r="B960" s="134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3" t="s">
        <v>21</v>
      </c>
      <c r="B961" s="134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3" t="s">
        <v>22</v>
      </c>
      <c r="B962" s="134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3" t="s">
        <v>23</v>
      </c>
      <c r="B963" s="134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3" t="s">
        <v>24</v>
      </c>
      <c r="B964" s="134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3" t="s">
        <v>25</v>
      </c>
      <c r="B965" s="134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3" t="s">
        <v>26</v>
      </c>
      <c r="B966" s="134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3" t="s">
        <v>27</v>
      </c>
      <c r="B967" s="134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3" t="s">
        <v>28</v>
      </c>
      <c r="B968" s="134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3" t="s">
        <v>29</v>
      </c>
      <c r="B969" s="134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3" t="s">
        <v>30</v>
      </c>
      <c r="B970" s="134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3" t="s">
        <v>31</v>
      </c>
      <c r="B971" s="134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3" t="s">
        <v>32</v>
      </c>
      <c r="B972" s="134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3" t="s">
        <v>33</v>
      </c>
      <c r="B973" s="134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3" t="s">
        <v>34</v>
      </c>
      <c r="B974" s="134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3" t="s">
        <v>110</v>
      </c>
      <c r="B975" s="134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3" t="s">
        <v>35</v>
      </c>
      <c r="B976" s="134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3" t="s">
        <v>36</v>
      </c>
      <c r="B977" s="134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3" t="s">
        <v>37</v>
      </c>
      <c r="B978" s="134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3" t="s">
        <v>38</v>
      </c>
      <c r="B979" s="134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3" t="s">
        <v>158</v>
      </c>
      <c r="B980" s="134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3" t="s">
        <v>39</v>
      </c>
      <c r="B981" s="134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3" t="s">
        <v>40</v>
      </c>
      <c r="B982" s="134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92"/>
      <c r="B983" s="192"/>
      <c r="C983" s="192"/>
      <c r="D983" s="192"/>
      <c r="E983" s="192"/>
      <c r="F983" s="192"/>
      <c r="G983" s="192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7" t="s">
        <v>277</v>
      </c>
      <c r="B984" s="147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52" t="s">
        <v>15</v>
      </c>
      <c r="B985" s="158" t="s">
        <v>263</v>
      </c>
      <c r="C985" s="4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63"/>
      <c r="B986" s="163"/>
      <c r="C986" s="4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3"/>
      <c r="B987" s="153"/>
      <c r="C987" s="4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3" t="s">
        <v>41</v>
      </c>
      <c r="B988" s="134">
        <v>11400</v>
      </c>
      <c r="C988" s="4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3" t="s">
        <v>42</v>
      </c>
      <c r="B989" s="134">
        <v>5661</v>
      </c>
      <c r="C989" s="4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3" t="s">
        <v>43</v>
      </c>
      <c r="B990" s="134">
        <v>6594</v>
      </c>
      <c r="C990" s="4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3" t="s">
        <v>44</v>
      </c>
      <c r="B991" s="134">
        <v>4167</v>
      </c>
      <c r="C991" s="4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3" t="s">
        <v>45</v>
      </c>
      <c r="B992" s="134">
        <v>5154</v>
      </c>
      <c r="C992" s="4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3" t="s">
        <v>46</v>
      </c>
      <c r="B993" s="134">
        <v>34673</v>
      </c>
      <c r="C993" s="4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3" t="s">
        <v>47</v>
      </c>
      <c r="B994" s="134">
        <v>8591</v>
      </c>
      <c r="C994" s="4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3" t="s">
        <v>48</v>
      </c>
      <c r="B995" s="134">
        <v>5608</v>
      </c>
      <c r="C995" s="4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3" t="s">
        <v>49</v>
      </c>
      <c r="B996" s="134">
        <v>2122</v>
      </c>
      <c r="C996" s="4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3" t="s">
        <v>50</v>
      </c>
      <c r="B997" s="134">
        <v>8565</v>
      </c>
      <c r="C997" s="4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3" t="s">
        <v>51</v>
      </c>
      <c r="B998" s="134">
        <v>23359</v>
      </c>
      <c r="C998" s="4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3" t="s">
        <v>52</v>
      </c>
      <c r="B999" s="134">
        <v>33154</v>
      </c>
      <c r="C999" s="4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3" t="s">
        <v>53</v>
      </c>
      <c r="B1000" s="134">
        <v>3317</v>
      </c>
      <c r="C1000" s="4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3" t="s">
        <v>54</v>
      </c>
      <c r="B1001" s="134">
        <v>73094</v>
      </c>
      <c r="C1001" s="4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3" t="s">
        <v>55</v>
      </c>
      <c r="B1002" s="134">
        <v>435</v>
      </c>
      <c r="C1002" s="4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3" t="s">
        <v>56</v>
      </c>
      <c r="B1003" s="134">
        <v>2709</v>
      </c>
      <c r="C1003" s="4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3" t="s">
        <v>57</v>
      </c>
      <c r="B1004" s="134">
        <v>12618</v>
      </c>
      <c r="C1004" s="4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3" t="s">
        <v>58</v>
      </c>
      <c r="B1005" s="134">
        <v>2691</v>
      </c>
      <c r="C1005" s="4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3" t="s">
        <v>59</v>
      </c>
      <c r="B1006" s="134">
        <v>14876</v>
      </c>
      <c r="C1006" s="4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3" t="s">
        <v>60</v>
      </c>
      <c r="B1007" s="134">
        <v>19139</v>
      </c>
      <c r="C1007" s="4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3" t="s">
        <v>61</v>
      </c>
      <c r="B1008" s="134">
        <v>1367</v>
      </c>
      <c r="C1008" s="4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3" t="s">
        <v>150</v>
      </c>
      <c r="B1009" s="134">
        <v>1986</v>
      </c>
      <c r="C1009" s="4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3" t="s">
        <v>62</v>
      </c>
      <c r="B1010" s="134">
        <v>118370</v>
      </c>
      <c r="C1010" s="4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3" t="s">
        <v>63</v>
      </c>
      <c r="B1011" s="134">
        <v>4393</v>
      </c>
      <c r="C1011" s="4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3" t="s">
        <v>64</v>
      </c>
      <c r="B1012" s="134">
        <v>9120</v>
      </c>
      <c r="C1012" s="4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3" t="s">
        <v>65</v>
      </c>
      <c r="B1013" s="134">
        <v>4952</v>
      </c>
      <c r="C1013" s="4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3" t="s">
        <v>66</v>
      </c>
      <c r="B1014" s="134">
        <v>6744</v>
      </c>
      <c r="C1014" s="4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92"/>
      <c r="B1015" s="192"/>
      <c r="C1015" s="192"/>
      <c r="D1015" s="192"/>
      <c r="E1015" s="192"/>
      <c r="F1015" s="192"/>
      <c r="G1015" s="192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7" t="s">
        <v>277</v>
      </c>
      <c r="B1016" s="147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41" t="s">
        <v>15</v>
      </c>
      <c r="B1017" s="158" t="s">
        <v>263</v>
      </c>
      <c r="C1017" s="4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41"/>
      <c r="B1018" s="16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41"/>
      <c r="B1019" s="15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3" t="s">
        <v>67</v>
      </c>
      <c r="B1020" s="134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3" t="s">
        <v>68</v>
      </c>
      <c r="B1021" s="134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3" t="s">
        <v>69</v>
      </c>
      <c r="B1022" s="134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3" t="s">
        <v>70</v>
      </c>
      <c r="B1023" s="134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3" t="s">
        <v>71</v>
      </c>
      <c r="B1024" s="134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3" t="s">
        <v>72</v>
      </c>
      <c r="B1025" s="134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3" t="s">
        <v>73</v>
      </c>
      <c r="B1026" s="134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3" t="s">
        <v>74</v>
      </c>
      <c r="B1027" s="134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3" t="s">
        <v>75</v>
      </c>
      <c r="B1028" s="134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3" t="s">
        <v>76</v>
      </c>
      <c r="B1029" s="134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3" t="s">
        <v>77</v>
      </c>
      <c r="B1030" s="134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3" t="s">
        <v>78</v>
      </c>
      <c r="B1031" s="134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3" t="s">
        <v>79</v>
      </c>
      <c r="B1032" s="134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3" t="s">
        <v>80</v>
      </c>
      <c r="B1033" s="134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3" t="s">
        <v>81</v>
      </c>
      <c r="B1034" s="134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3" t="s">
        <v>82</v>
      </c>
      <c r="B1035" s="134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3" t="s">
        <v>83</v>
      </c>
      <c r="B1036" s="134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3" t="s">
        <v>84</v>
      </c>
      <c r="B1037" s="134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3" t="s">
        <v>85</v>
      </c>
      <c r="B1038" s="134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3" t="s">
        <v>86</v>
      </c>
      <c r="B1039" s="134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3" t="s">
        <v>87</v>
      </c>
      <c r="B1040" s="134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3" t="s">
        <v>88</v>
      </c>
      <c r="B1041" s="134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3" t="s">
        <v>89</v>
      </c>
      <c r="B1042" s="134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3" t="s">
        <v>90</v>
      </c>
      <c r="B1043" s="134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3" t="s">
        <v>91</v>
      </c>
      <c r="B1044" s="134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3" t="s">
        <v>92</v>
      </c>
      <c r="B1045" s="134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3" t="s">
        <v>93</v>
      </c>
      <c r="B1046" s="134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92"/>
      <c r="B1047" s="192"/>
      <c r="C1047" s="192"/>
      <c r="D1047" s="192"/>
      <c r="E1047" s="192"/>
      <c r="F1047" s="192"/>
      <c r="G1047" s="192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7" t="s">
        <v>277</v>
      </c>
      <c r="B1048" s="147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41" t="s">
        <v>15</v>
      </c>
      <c r="B1049" s="158" t="s">
        <v>263</v>
      </c>
      <c r="C1049" s="4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41"/>
      <c r="B1050" s="163"/>
      <c r="C1050" s="4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41"/>
      <c r="B1051" s="153"/>
      <c r="C1051" s="4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3" t="s">
        <v>94</v>
      </c>
      <c r="B1052" s="134">
        <v>283470</v>
      </c>
      <c r="C1052" s="4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3" t="s">
        <v>95</v>
      </c>
      <c r="B1053" s="134">
        <v>5315</v>
      </c>
      <c r="C1053" s="4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3">
        <f>SUM(B1052:B1053,B1020:B1046,B988:B1014,B956:B982)</f>
        <v>1394263</v>
      </c>
      <c r="C1054" s="4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61" t="s">
        <v>240</v>
      </c>
      <c r="B1055" s="161"/>
      <c r="C1055" s="162"/>
      <c r="D1055" s="162"/>
      <c r="E1055" s="162"/>
      <c r="F1055" s="162"/>
      <c r="G1055" s="16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265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92"/>
      <c r="B1058" s="192"/>
      <c r="C1058" s="192"/>
      <c r="D1058" s="192"/>
      <c r="E1058" s="192"/>
      <c r="F1058" s="192"/>
      <c r="G1058" s="192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7" t="s">
        <v>278</v>
      </c>
      <c r="B1059" s="147"/>
      <c r="C1059" s="147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52" t="s">
        <v>4</v>
      </c>
      <c r="B1060" s="158" t="s">
        <v>262</v>
      </c>
      <c r="C1060" s="158" t="s">
        <v>6</v>
      </c>
      <c r="D1060" s="4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3"/>
      <c r="B1061" s="160"/>
      <c r="C1061" s="160"/>
      <c r="D1061" s="4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4">
        <v>140005</v>
      </c>
      <c r="C1062" s="135">
        <v>1</v>
      </c>
      <c r="D1062" s="4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4"/>
      <c r="C1063" s="135"/>
      <c r="D1063" s="4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4">
        <v>69715</v>
      </c>
      <c r="C1064" s="135">
        <v>0.498</v>
      </c>
      <c r="D1064" s="4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4">
        <v>70290</v>
      </c>
      <c r="C1065" s="135">
        <v>0.502</v>
      </c>
      <c r="D1065" s="4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4"/>
      <c r="C1066" s="135"/>
      <c r="D1066" s="4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231</v>
      </c>
      <c r="B1067" s="134">
        <v>12017</v>
      </c>
      <c r="C1067" s="135">
        <v>8.5999999999999993E-2</v>
      </c>
      <c r="D1067" s="4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232</v>
      </c>
      <c r="B1068" s="134">
        <v>76440</v>
      </c>
      <c r="C1068" s="135">
        <v>0.54600000000000004</v>
      </c>
      <c r="D1068" s="4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233</v>
      </c>
      <c r="B1069" s="134">
        <v>51548</v>
      </c>
      <c r="C1069" s="135">
        <v>0.36799999999999999</v>
      </c>
      <c r="D1069" s="4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4"/>
      <c r="C1070" s="135"/>
      <c r="D1070" s="4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4">
        <v>117641</v>
      </c>
      <c r="C1071" s="135">
        <v>0.84</v>
      </c>
      <c r="D1071" s="4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223</v>
      </c>
      <c r="B1072" s="134">
        <v>16956</v>
      </c>
      <c r="C1072" s="135">
        <v>0.121</v>
      </c>
      <c r="D1072" s="4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4">
        <v>672</v>
      </c>
      <c r="C1073" s="135">
        <v>5.0000000000000001E-3</v>
      </c>
      <c r="D1073" s="4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224</v>
      </c>
      <c r="B1074" s="134">
        <v>413</v>
      </c>
      <c r="C1074" s="135">
        <v>3.0000000000000001E-3</v>
      </c>
      <c r="D1074" s="4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234</v>
      </c>
      <c r="B1075" s="134">
        <v>42</v>
      </c>
      <c r="C1075" s="135">
        <v>0</v>
      </c>
      <c r="D1075" s="4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4">
        <v>566</v>
      </c>
      <c r="C1076" s="135">
        <v>4.0000000000000001E-3</v>
      </c>
      <c r="D1076" s="4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4">
        <v>3715</v>
      </c>
      <c r="C1077" s="135">
        <v>2.7E-2</v>
      </c>
      <c r="D1077" s="4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4"/>
      <c r="C1078" s="135"/>
      <c r="D1078" s="4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4">
        <v>3557</v>
      </c>
      <c r="C1079" s="135">
        <v>2.5000000000000001E-2</v>
      </c>
      <c r="D1079" s="4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61" t="s">
        <v>240</v>
      </c>
      <c r="B1080" s="161"/>
      <c r="C1080" s="161"/>
      <c r="D1080" s="162"/>
      <c r="E1080" s="162"/>
      <c r="F1080" s="162"/>
      <c r="G1080" s="16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265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66"/>
      <c r="B1082" s="166"/>
      <c r="C1082" s="166"/>
      <c r="D1082" s="166"/>
      <c r="E1082" s="166"/>
      <c r="F1082" s="166"/>
      <c r="G1082" s="166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7" t="s">
        <v>330</v>
      </c>
      <c r="B1083" s="147"/>
      <c r="C1083" s="147"/>
      <c r="D1083" s="147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52" t="s">
        <v>15</v>
      </c>
      <c r="B1084" s="152">
        <v>2014</v>
      </c>
      <c r="C1084" s="152">
        <v>2017</v>
      </c>
      <c r="D1084" s="141" t="s">
        <v>328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63"/>
      <c r="B1085" s="163"/>
      <c r="C1085" s="163"/>
      <c r="D1085" s="141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3"/>
      <c r="B1086" s="153"/>
      <c r="C1086" s="153"/>
      <c r="D1086" s="141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208</v>
      </c>
      <c r="B1087" s="43">
        <v>0</v>
      </c>
      <c r="C1087" s="43">
        <v>0</v>
      </c>
      <c r="D1087" s="118" t="s">
        <v>329</v>
      </c>
      <c r="E1087" s="4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6">
        <v>379</v>
      </c>
      <c r="C1088" s="66">
        <v>271</v>
      </c>
      <c r="D1088" s="119">
        <f t="shared" ref="D1088:D1113" si="20">(C1088-B1088)/B1088</f>
        <v>-0.28496042216358841</v>
      </c>
      <c r="E1088" s="4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6">
        <v>3678</v>
      </c>
      <c r="C1089" s="66">
        <v>2780</v>
      </c>
      <c r="D1089" s="119">
        <f t="shared" si="20"/>
        <v>-0.24415443175638935</v>
      </c>
      <c r="E1089" s="4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6">
        <v>1922</v>
      </c>
      <c r="C1090" s="66">
        <v>1231</v>
      </c>
      <c r="D1090" s="119">
        <f t="shared" si="20"/>
        <v>-0.3595213319458897</v>
      </c>
      <c r="E1090" s="4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6">
        <v>879</v>
      </c>
      <c r="C1091" s="66">
        <v>695</v>
      </c>
      <c r="D1091" s="119">
        <f t="shared" si="20"/>
        <v>-0.20932878270762229</v>
      </c>
      <c r="E1091" s="4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6">
        <v>1158</v>
      </c>
      <c r="C1092" s="66">
        <v>808</v>
      </c>
      <c r="D1092" s="119">
        <f t="shared" si="20"/>
        <v>-0.30224525043177891</v>
      </c>
      <c r="E1092" s="4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6">
        <v>471</v>
      </c>
      <c r="C1093" s="66">
        <v>431</v>
      </c>
      <c r="D1093" s="119">
        <f t="shared" si="20"/>
        <v>-8.4925690021231418E-2</v>
      </c>
      <c r="E1093" s="4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6">
        <v>2174</v>
      </c>
      <c r="C1094" s="66">
        <v>1411</v>
      </c>
      <c r="D1094" s="119">
        <f t="shared" si="20"/>
        <v>-0.35096596136154556</v>
      </c>
      <c r="E1094" s="4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6">
        <v>5525</v>
      </c>
      <c r="C1095" s="66">
        <v>4778</v>
      </c>
      <c r="D1095" s="119">
        <f t="shared" si="20"/>
        <v>-0.13520361990950228</v>
      </c>
      <c r="E1095" s="4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6">
        <v>702</v>
      </c>
      <c r="C1096" s="66">
        <v>466</v>
      </c>
      <c r="D1096" s="119">
        <f t="shared" si="20"/>
        <v>-0.33618233618233617</v>
      </c>
      <c r="E1096" s="4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6">
        <v>8035</v>
      </c>
      <c r="C1097" s="66">
        <v>6303</v>
      </c>
      <c r="D1097" s="119">
        <f t="shared" si="20"/>
        <v>-0.21555693839452394</v>
      </c>
      <c r="E1097" s="4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6">
        <v>1846</v>
      </c>
      <c r="C1098" s="66">
        <v>1330</v>
      </c>
      <c r="D1098" s="119">
        <f t="shared" si="20"/>
        <v>-0.27952329360780065</v>
      </c>
      <c r="E1098" s="4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6">
        <v>8416</v>
      </c>
      <c r="C1099" s="66">
        <v>6490</v>
      </c>
      <c r="D1099" s="119">
        <f t="shared" si="20"/>
        <v>-0.22884980988593157</v>
      </c>
      <c r="E1099" s="4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6">
        <v>2352</v>
      </c>
      <c r="C1100" s="66">
        <v>1857</v>
      </c>
      <c r="D1100" s="119">
        <f t="shared" si="20"/>
        <v>-0.21045918367346939</v>
      </c>
      <c r="E1100" s="4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203</v>
      </c>
      <c r="B1101" s="66">
        <v>0</v>
      </c>
      <c r="C1101" s="66">
        <v>0</v>
      </c>
      <c r="D1101" s="119" t="s">
        <v>329</v>
      </c>
      <c r="E1101" s="4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6">
        <v>1575</v>
      </c>
      <c r="C1102" s="66">
        <v>1134</v>
      </c>
      <c r="D1102" s="119">
        <f t="shared" si="20"/>
        <v>-0.28000000000000003</v>
      </c>
      <c r="E1102" s="4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6">
        <v>1693</v>
      </c>
      <c r="C1103" s="66">
        <v>1254</v>
      </c>
      <c r="D1103" s="119">
        <f t="shared" si="20"/>
        <v>-0.25930301240401654</v>
      </c>
      <c r="E1103" s="4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6">
        <v>2356</v>
      </c>
      <c r="C1104" s="66">
        <v>2007</v>
      </c>
      <c r="D1104" s="119">
        <f t="shared" si="20"/>
        <v>-0.14813242784380307</v>
      </c>
      <c r="E1104" s="4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6">
        <v>1834</v>
      </c>
      <c r="C1105" s="66">
        <v>1345</v>
      </c>
      <c r="D1105" s="119">
        <f t="shared" si="20"/>
        <v>-0.26663031624863687</v>
      </c>
      <c r="E1105" s="4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6">
        <v>868</v>
      </c>
      <c r="C1106" s="66">
        <v>647</v>
      </c>
      <c r="D1106" s="119">
        <f t="shared" si="20"/>
        <v>-0.25460829493087556</v>
      </c>
      <c r="E1106" s="4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6">
        <v>1972</v>
      </c>
      <c r="C1107" s="66">
        <v>1517</v>
      </c>
      <c r="D1107" s="119">
        <f t="shared" si="20"/>
        <v>-0.23073022312373226</v>
      </c>
      <c r="E1107" s="4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6">
        <v>1117</v>
      </c>
      <c r="C1108" s="66">
        <v>814</v>
      </c>
      <c r="D1108" s="119">
        <f t="shared" si="20"/>
        <v>-0.27126230975828108</v>
      </c>
      <c r="E1108" s="4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6">
        <v>3914</v>
      </c>
      <c r="C1109" s="66">
        <v>2870</v>
      </c>
      <c r="D1109" s="119">
        <f t="shared" si="20"/>
        <v>-0.26673479816044965</v>
      </c>
      <c r="E1109" s="4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6">
        <v>2020</v>
      </c>
      <c r="C1110" s="66">
        <v>1244</v>
      </c>
      <c r="D1110" s="119">
        <f t="shared" si="20"/>
        <v>-0.38415841584158417</v>
      </c>
      <c r="E1110" s="4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6">
        <v>35204</v>
      </c>
      <c r="C1111" s="66">
        <v>28518</v>
      </c>
      <c r="D1111" s="119">
        <f t="shared" si="20"/>
        <v>-0.18992159981820247</v>
      </c>
      <c r="E1111" s="4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6">
        <v>1366</v>
      </c>
      <c r="C1112" s="66">
        <v>1121</v>
      </c>
      <c r="D1112" s="119">
        <f t="shared" si="20"/>
        <v>-0.17935578330893118</v>
      </c>
      <c r="E1112" s="4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7">
        <v>917</v>
      </c>
      <c r="C1113" s="67">
        <v>852</v>
      </c>
      <c r="D1113" s="120">
        <f t="shared" si="20"/>
        <v>-7.0883315158124321E-2</v>
      </c>
      <c r="E1113" s="4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223"/>
      <c r="B1114" s="223"/>
      <c r="C1114" s="223"/>
      <c r="D1114" s="223"/>
      <c r="E1114" s="192"/>
      <c r="F1114" s="192"/>
      <c r="G1114" s="192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7" t="s">
        <v>331</v>
      </c>
      <c r="B1115" s="147"/>
      <c r="C1115" s="147"/>
      <c r="D1115" s="147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52" t="s">
        <v>15</v>
      </c>
      <c r="B1116" s="152">
        <v>2014</v>
      </c>
      <c r="C1116" s="152">
        <v>2017</v>
      </c>
      <c r="D1116" s="173" t="s">
        <v>328</v>
      </c>
      <c r="E1116" s="4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63"/>
      <c r="B1117" s="163"/>
      <c r="C1117" s="163"/>
      <c r="D1117" s="141"/>
      <c r="E1117" s="4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3"/>
      <c r="B1118" s="153"/>
      <c r="C1118" s="153"/>
      <c r="D1118" s="141"/>
      <c r="E1118" s="4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3">
        <v>3438</v>
      </c>
      <c r="C1119" s="43">
        <v>2337</v>
      </c>
      <c r="D1119" s="118">
        <f t="shared" ref="D1119:D1145" si="21">(C1119-B1119)/B1119</f>
        <v>-0.32024432809773123</v>
      </c>
      <c r="E1119" s="4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6">
        <v>2179</v>
      </c>
      <c r="C1120" s="66">
        <v>1738</v>
      </c>
      <c r="D1120" s="119">
        <f t="shared" si="21"/>
        <v>-0.20238641578705829</v>
      </c>
      <c r="E1120" s="4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6">
        <v>2090</v>
      </c>
      <c r="C1121" s="66">
        <v>1665</v>
      </c>
      <c r="D1121" s="119">
        <f t="shared" si="21"/>
        <v>-0.20334928229665072</v>
      </c>
      <c r="E1121" s="4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6">
        <v>1390</v>
      </c>
      <c r="C1122" s="66">
        <v>1115</v>
      </c>
      <c r="D1122" s="119">
        <f t="shared" si="21"/>
        <v>-0.19784172661870503</v>
      </c>
      <c r="E1122" s="4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6">
        <v>1296</v>
      </c>
      <c r="C1123" s="66">
        <v>980</v>
      </c>
      <c r="D1123" s="119">
        <f t="shared" si="21"/>
        <v>-0.24382716049382716</v>
      </c>
      <c r="E1123" s="4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6">
        <v>16669</v>
      </c>
      <c r="C1124" s="66">
        <v>12785</v>
      </c>
      <c r="D1124" s="119">
        <f t="shared" si="21"/>
        <v>-0.23300737896694462</v>
      </c>
      <c r="E1124" s="4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6">
        <v>2917</v>
      </c>
      <c r="C1125" s="66">
        <v>2187</v>
      </c>
      <c r="D1125" s="119">
        <f t="shared" si="21"/>
        <v>-0.25025711347274598</v>
      </c>
      <c r="E1125" s="4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6">
        <v>1891</v>
      </c>
      <c r="C1126" s="66">
        <v>1828</v>
      </c>
      <c r="D1126" s="119">
        <f t="shared" si="21"/>
        <v>-3.3315705975674244E-2</v>
      </c>
      <c r="E1126" s="4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6">
        <v>609</v>
      </c>
      <c r="C1127" s="66">
        <v>427</v>
      </c>
      <c r="D1127" s="119">
        <f t="shared" si="21"/>
        <v>-0.2988505747126437</v>
      </c>
      <c r="E1127" s="4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6">
        <v>3004</v>
      </c>
      <c r="C1128" s="66">
        <v>2290</v>
      </c>
      <c r="D1128" s="119">
        <f t="shared" si="21"/>
        <v>-0.23768308921438083</v>
      </c>
      <c r="E1128" s="4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6">
        <v>7928</v>
      </c>
      <c r="C1129" s="66">
        <v>6392</v>
      </c>
      <c r="D1129" s="119">
        <f t="shared" si="21"/>
        <v>-0.19374369323915236</v>
      </c>
      <c r="E1129" s="4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6">
        <v>12126</v>
      </c>
      <c r="C1130" s="66">
        <v>9582</v>
      </c>
      <c r="D1130" s="119">
        <f t="shared" si="21"/>
        <v>-0.20979713013359724</v>
      </c>
      <c r="E1130" s="4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6">
        <v>1050</v>
      </c>
      <c r="C1131" s="66">
        <v>919</v>
      </c>
      <c r="D1131" s="119">
        <f t="shared" si="21"/>
        <v>-0.12476190476190477</v>
      </c>
      <c r="E1131" s="4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6">
        <v>25719</v>
      </c>
      <c r="C1132" s="66">
        <v>16420</v>
      </c>
      <c r="D1132" s="119">
        <f t="shared" si="21"/>
        <v>-0.36156149150433531</v>
      </c>
      <c r="E1132" s="4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6">
        <v>135</v>
      </c>
      <c r="C1133" s="66">
        <v>125</v>
      </c>
      <c r="D1133" s="119">
        <f t="shared" si="21"/>
        <v>-7.407407407407407E-2</v>
      </c>
      <c r="E1133" s="4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6">
        <v>869</v>
      </c>
      <c r="C1134" s="66">
        <v>733</v>
      </c>
      <c r="D1134" s="119">
        <f t="shared" si="21"/>
        <v>-0.1565017261219793</v>
      </c>
      <c r="E1134" s="4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6">
        <v>3741</v>
      </c>
      <c r="C1135" s="66">
        <v>2939</v>
      </c>
      <c r="D1135" s="119">
        <f t="shared" si="21"/>
        <v>-0.21438118150227212</v>
      </c>
      <c r="E1135" s="4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204</v>
      </c>
      <c r="B1136" s="66">
        <v>0</v>
      </c>
      <c r="C1136" s="66">
        <v>0</v>
      </c>
      <c r="D1136" s="119" t="s">
        <v>329</v>
      </c>
      <c r="E1136" s="4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6">
        <v>4848</v>
      </c>
      <c r="C1137" s="66">
        <v>3821</v>
      </c>
      <c r="D1137" s="119">
        <f t="shared" si="21"/>
        <v>-0.21183993399339934</v>
      </c>
      <c r="E1137" s="4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6">
        <v>3684</v>
      </c>
      <c r="C1138" s="66">
        <v>2631</v>
      </c>
      <c r="D1138" s="119">
        <f t="shared" si="21"/>
        <v>-0.28583061889250816</v>
      </c>
      <c r="E1138" s="4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6">
        <v>403</v>
      </c>
      <c r="C1139" s="66">
        <v>315</v>
      </c>
      <c r="D1139" s="119">
        <f t="shared" si="21"/>
        <v>-0.21836228287841192</v>
      </c>
      <c r="E1139" s="4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6">
        <v>344</v>
      </c>
      <c r="C1140" s="66">
        <v>223</v>
      </c>
      <c r="D1140" s="119">
        <f t="shared" si="21"/>
        <v>-0.35174418604651164</v>
      </c>
      <c r="E1140" s="4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6">
        <v>41322</v>
      </c>
      <c r="C1141" s="66">
        <v>33346</v>
      </c>
      <c r="D1141" s="119">
        <f t="shared" si="21"/>
        <v>-0.19302066695706888</v>
      </c>
      <c r="E1141" s="4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6">
        <v>1071</v>
      </c>
      <c r="C1142" s="66">
        <v>954</v>
      </c>
      <c r="D1142" s="119">
        <f t="shared" si="21"/>
        <v>-0.1092436974789916</v>
      </c>
      <c r="E1142" s="4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6">
        <v>2737</v>
      </c>
      <c r="C1143" s="66">
        <v>2326</v>
      </c>
      <c r="D1143" s="119">
        <f t="shared" si="21"/>
        <v>-0.15016441359152358</v>
      </c>
      <c r="E1143" s="4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6">
        <v>1489</v>
      </c>
      <c r="C1144" s="66">
        <v>1162</v>
      </c>
      <c r="D1144" s="119">
        <f t="shared" si="21"/>
        <v>-0.2196104768300873</v>
      </c>
      <c r="E1144" s="4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7">
        <v>3065</v>
      </c>
      <c r="C1145" s="67">
        <v>2583</v>
      </c>
      <c r="D1145" s="120">
        <f t="shared" si="21"/>
        <v>-0.15725938009787929</v>
      </c>
      <c r="E1145" s="4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74"/>
      <c r="B1146" s="174"/>
      <c r="C1146" s="174"/>
      <c r="D1146" s="174"/>
      <c r="E1146" s="166"/>
      <c r="F1146" s="166"/>
      <c r="G1146" s="166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7" t="s">
        <v>331</v>
      </c>
      <c r="B1147" s="147"/>
      <c r="C1147" s="147"/>
      <c r="D1147" s="147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52" t="s">
        <v>15</v>
      </c>
      <c r="B1148" s="152">
        <v>2014</v>
      </c>
      <c r="C1148" s="152">
        <v>2017</v>
      </c>
      <c r="D1148" s="173" t="s">
        <v>328</v>
      </c>
      <c r="E1148" s="4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63"/>
      <c r="B1149" s="163"/>
      <c r="C1149" s="163"/>
      <c r="D1149" s="141"/>
      <c r="E1149" s="4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3"/>
      <c r="B1150" s="153"/>
      <c r="C1150" s="153"/>
      <c r="D1150" s="141"/>
      <c r="E1150" s="4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3">
        <v>781</v>
      </c>
      <c r="C1151" s="43">
        <v>746</v>
      </c>
      <c r="D1151" s="118">
        <f t="shared" ref="D1151:D1177" si="22">(C1151-B1151)/B1151</f>
        <v>-4.4814340588988477E-2</v>
      </c>
      <c r="E1151" s="4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6">
        <v>3720</v>
      </c>
      <c r="C1152" s="66">
        <v>2938</v>
      </c>
      <c r="D1152" s="119">
        <f t="shared" si="22"/>
        <v>-0.21021505376344085</v>
      </c>
      <c r="E1152" s="4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205</v>
      </c>
      <c r="B1153" s="66">
        <v>0</v>
      </c>
      <c r="C1153" s="66">
        <v>0</v>
      </c>
      <c r="D1153" s="119" t="s">
        <v>329</v>
      </c>
      <c r="E1153" s="4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6">
        <v>5790</v>
      </c>
      <c r="C1154" s="66">
        <v>4604</v>
      </c>
      <c r="D1154" s="119">
        <f t="shared" si="22"/>
        <v>-0.20483592400690848</v>
      </c>
      <c r="E1154" s="4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6">
        <v>3476</v>
      </c>
      <c r="C1155" s="66">
        <v>2739</v>
      </c>
      <c r="D1155" s="119">
        <f t="shared" si="22"/>
        <v>-0.21202531645569619</v>
      </c>
      <c r="E1155" s="4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6">
        <v>469</v>
      </c>
      <c r="C1156" s="66">
        <v>306</v>
      </c>
      <c r="D1156" s="119">
        <f t="shared" si="22"/>
        <v>-0.34754797441364604</v>
      </c>
      <c r="E1156" s="4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6">
        <v>12654</v>
      </c>
      <c r="C1157" s="66">
        <v>10293</v>
      </c>
      <c r="D1157" s="119">
        <f t="shared" si="22"/>
        <v>-0.18658131816026552</v>
      </c>
      <c r="E1157" s="4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6">
        <v>2811</v>
      </c>
      <c r="C1158" s="66">
        <v>2165</v>
      </c>
      <c r="D1158" s="119">
        <f t="shared" si="22"/>
        <v>-0.22981145499822128</v>
      </c>
      <c r="E1158" s="4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6">
        <v>36287</v>
      </c>
      <c r="C1159" s="66">
        <v>22362</v>
      </c>
      <c r="D1159" s="119">
        <f t="shared" si="22"/>
        <v>-0.38374624521178385</v>
      </c>
      <c r="E1159" s="4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6">
        <v>1418</v>
      </c>
      <c r="C1160" s="66">
        <v>1229</v>
      </c>
      <c r="D1160" s="119">
        <f t="shared" si="22"/>
        <v>-0.13328631875881522</v>
      </c>
      <c r="E1160" s="4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6">
        <v>1596</v>
      </c>
      <c r="C1161" s="66">
        <v>1347</v>
      </c>
      <c r="D1161" s="119">
        <f t="shared" si="22"/>
        <v>-0.15601503759398497</v>
      </c>
      <c r="E1161" s="4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6">
        <v>279</v>
      </c>
      <c r="C1162" s="66">
        <v>208</v>
      </c>
      <c r="D1162" s="119">
        <f t="shared" si="22"/>
        <v>-0.25448028673835127</v>
      </c>
      <c r="E1162" s="4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206</v>
      </c>
      <c r="B1163" s="66">
        <v>0</v>
      </c>
      <c r="C1163" s="66">
        <v>0</v>
      </c>
      <c r="D1163" s="119" t="s">
        <v>329</v>
      </c>
      <c r="E1163" s="4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6">
        <v>500</v>
      </c>
      <c r="C1164" s="66">
        <v>490</v>
      </c>
      <c r="D1164" s="119">
        <f t="shared" si="22"/>
        <v>-0.02</v>
      </c>
      <c r="E1164" s="4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6">
        <v>1557</v>
      </c>
      <c r="C1165" s="66">
        <v>1164</v>
      </c>
      <c r="D1165" s="119">
        <f t="shared" si="22"/>
        <v>-0.25240847784200388</v>
      </c>
      <c r="E1165" s="4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6">
        <v>5197</v>
      </c>
      <c r="C1166" s="66">
        <v>3155</v>
      </c>
      <c r="D1166" s="119">
        <f t="shared" si="22"/>
        <v>-0.39291899172599576</v>
      </c>
      <c r="E1166" s="4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6">
        <v>476</v>
      </c>
      <c r="C1167" s="66">
        <v>376</v>
      </c>
      <c r="D1167" s="119">
        <f t="shared" si="22"/>
        <v>-0.21008403361344538</v>
      </c>
      <c r="E1167" s="4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6">
        <v>1668</v>
      </c>
      <c r="C1168" s="66">
        <v>1269</v>
      </c>
      <c r="D1168" s="119">
        <f t="shared" si="22"/>
        <v>-0.23920863309352519</v>
      </c>
      <c r="E1168" s="4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6">
        <v>13259</v>
      </c>
      <c r="C1169" s="66">
        <v>10630</v>
      </c>
      <c r="D1169" s="119">
        <f t="shared" si="22"/>
        <v>-0.19828041330417076</v>
      </c>
      <c r="E1169" s="4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6">
        <v>9441</v>
      </c>
      <c r="C1170" s="66">
        <v>7344</v>
      </c>
      <c r="D1170" s="119">
        <f t="shared" si="22"/>
        <v>-0.2221163012392755</v>
      </c>
      <c r="E1170" s="4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6">
        <v>2771</v>
      </c>
      <c r="C1171" s="66">
        <v>2079</v>
      </c>
      <c r="D1171" s="119">
        <f t="shared" si="22"/>
        <v>-0.24972933958859617</v>
      </c>
      <c r="E1171" s="4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6">
        <v>2110</v>
      </c>
      <c r="C1172" s="66">
        <v>1478</v>
      </c>
      <c r="D1172" s="119">
        <f t="shared" si="22"/>
        <v>-0.29952606635071088</v>
      </c>
      <c r="E1172" s="4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6">
        <v>404</v>
      </c>
      <c r="C1173" s="66">
        <v>306</v>
      </c>
      <c r="D1173" s="119">
        <f t="shared" si="22"/>
        <v>-0.24257425742574257</v>
      </c>
      <c r="E1173" s="4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6">
        <v>4085</v>
      </c>
      <c r="C1174" s="66">
        <v>2836</v>
      </c>
      <c r="D1174" s="119">
        <f t="shared" si="22"/>
        <v>-0.30575275397796819</v>
      </c>
      <c r="E1174" s="4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6">
        <v>3215</v>
      </c>
      <c r="C1175" s="66">
        <v>2544</v>
      </c>
      <c r="D1175" s="119">
        <f t="shared" si="22"/>
        <v>-0.20870917573872472</v>
      </c>
      <c r="E1175" s="4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6">
        <v>4213</v>
      </c>
      <c r="C1176" s="66">
        <v>3403</v>
      </c>
      <c r="D1176" s="119">
        <f t="shared" si="22"/>
        <v>-0.19226204604794683</v>
      </c>
      <c r="E1176" s="4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7">
        <v>10502</v>
      </c>
      <c r="C1177" s="67">
        <v>6582</v>
      </c>
      <c r="D1177" s="120">
        <f t="shared" si="22"/>
        <v>-0.37326223576461626</v>
      </c>
      <c r="E1177" s="4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74"/>
      <c r="B1178" s="174"/>
      <c r="C1178" s="174"/>
      <c r="D1178" s="174"/>
      <c r="E1178" s="166"/>
      <c r="F1178" s="166"/>
      <c r="G1178" s="166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7" t="s">
        <v>331</v>
      </c>
      <c r="B1179" s="147"/>
      <c r="C1179" s="147"/>
      <c r="D1179" s="147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52" t="s">
        <v>15</v>
      </c>
      <c r="B1180" s="152">
        <v>2014</v>
      </c>
      <c r="C1180" s="152">
        <v>2017</v>
      </c>
      <c r="D1180" s="141" t="s">
        <v>328</v>
      </c>
      <c r="E1180" s="4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63"/>
      <c r="B1181" s="163"/>
      <c r="C1181" s="163"/>
      <c r="D1181" s="141"/>
      <c r="E1181" s="4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3"/>
      <c r="B1182" s="153"/>
      <c r="C1182" s="153"/>
      <c r="D1182" s="141"/>
      <c r="E1182" s="4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3">
        <v>176892</v>
      </c>
      <c r="C1183" s="43">
        <v>146474</v>
      </c>
      <c r="D1183" s="118">
        <f t="shared" ref="D1183:D1185" si="23">(C1183-B1183)/B1183</f>
        <v>-0.17195803088890396</v>
      </c>
      <c r="E1183" s="4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6">
        <v>3059</v>
      </c>
      <c r="C1184" s="66">
        <v>2369</v>
      </c>
      <c r="D1184" s="119">
        <f t="shared" si="23"/>
        <v>-0.22556390977443608</v>
      </c>
      <c r="E1184" s="4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7">
        <v>547047</v>
      </c>
      <c r="C1185" s="67">
        <v>425786</v>
      </c>
      <c r="D1185" s="120">
        <f t="shared" si="23"/>
        <v>-0.22166468329046682</v>
      </c>
      <c r="E1185" s="4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61" t="s">
        <v>240</v>
      </c>
      <c r="B1186" s="161"/>
      <c r="C1186" s="161"/>
      <c r="D1186" s="161"/>
      <c r="E1186" s="162"/>
      <c r="F1186" s="162"/>
      <c r="G1186" s="16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220" t="s">
        <v>255</v>
      </c>
      <c r="B1187" s="220"/>
      <c r="C1187" s="220"/>
      <c r="D1187" s="220"/>
      <c r="E1187" s="220"/>
      <c r="F1187" s="220"/>
      <c r="G1187" s="220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8" customFormat="1" ht="15.95" customHeight="1" x14ac:dyDescent="0.2">
      <c r="A1188" s="140" t="s">
        <v>257</v>
      </c>
      <c r="B1188" s="140"/>
      <c r="C1188" s="140"/>
      <c r="D1188" s="140"/>
      <c r="E1188" s="140"/>
      <c r="F1188" s="140"/>
      <c r="G1188" s="140"/>
    </row>
    <row r="1189" spans="1:47" s="128" customFormat="1" ht="15.95" customHeight="1" x14ac:dyDescent="0.2">
      <c r="A1189" s="140" t="s">
        <v>207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92"/>
      <c r="B1190" s="192"/>
      <c r="C1190" s="192"/>
      <c r="D1190" s="192"/>
      <c r="E1190" s="192"/>
      <c r="F1190" s="192"/>
      <c r="G1190" s="192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7" t="s">
        <v>322</v>
      </c>
      <c r="B1191" s="147"/>
      <c r="C1191" s="147"/>
      <c r="D1191" s="147"/>
      <c r="E1191" s="147"/>
      <c r="F1191" s="147"/>
      <c r="G1191" s="147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58" t="s">
        <v>4</v>
      </c>
      <c r="B1192" s="158" t="s">
        <v>258</v>
      </c>
      <c r="C1192" s="184"/>
      <c r="D1192" s="189"/>
      <c r="E1192" s="152" t="s">
        <v>13</v>
      </c>
      <c r="F1192" s="152"/>
      <c r="G1192" s="152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0"/>
      <c r="B1193" s="160"/>
      <c r="C1193" s="185"/>
      <c r="D1193" s="191"/>
      <c r="E1193" s="153"/>
      <c r="F1193" s="153"/>
      <c r="G1193" s="15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216">
        <v>46639</v>
      </c>
      <c r="C1194" s="217"/>
      <c r="D1194" s="218"/>
      <c r="E1194" s="215">
        <v>1</v>
      </c>
      <c r="F1194" s="215"/>
      <c r="G1194" s="215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212"/>
      <c r="C1195" s="213"/>
      <c r="D1195" s="214"/>
      <c r="E1195" s="215"/>
      <c r="F1195" s="215"/>
      <c r="G1195" s="215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75">
        <v>21725</v>
      </c>
      <c r="C1196" s="176"/>
      <c r="D1196" s="177"/>
      <c r="E1196" s="215">
        <v>0.4658118741825511</v>
      </c>
      <c r="F1196" s="215"/>
      <c r="G1196" s="215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75">
        <v>24914</v>
      </c>
      <c r="C1197" s="176"/>
      <c r="D1197" s="177"/>
      <c r="E1197" s="215">
        <v>0.5341881258174489</v>
      </c>
      <c r="F1197" s="215"/>
      <c r="G1197" s="215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212"/>
      <c r="C1198" s="213"/>
      <c r="D1198" s="214"/>
      <c r="E1198" s="215"/>
      <c r="F1198" s="215"/>
      <c r="G1198" s="215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75">
        <v>356</v>
      </c>
      <c r="C1199" s="176"/>
      <c r="D1199" s="177"/>
      <c r="E1199" s="215">
        <v>7.633096764510388E-3</v>
      </c>
      <c r="F1199" s="215"/>
      <c r="G1199" s="215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75">
        <v>3477</v>
      </c>
      <c r="C1200" s="176"/>
      <c r="D1200" s="177"/>
      <c r="E1200" s="215">
        <v>7.4551341152254549E-2</v>
      </c>
      <c r="F1200" s="215"/>
      <c r="G1200" s="215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75">
        <v>2111</v>
      </c>
      <c r="C1201" s="176"/>
      <c r="D1201" s="177"/>
      <c r="E1201" s="215">
        <v>4.5262548510902889E-2</v>
      </c>
      <c r="F1201" s="215"/>
      <c r="G1201" s="215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75">
        <v>29521</v>
      </c>
      <c r="C1202" s="176"/>
      <c r="D1202" s="177"/>
      <c r="E1202" s="215">
        <v>0.63296811681211007</v>
      </c>
      <c r="F1202" s="215"/>
      <c r="G1202" s="215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75">
        <v>8436</v>
      </c>
      <c r="C1203" s="176"/>
      <c r="D1203" s="177"/>
      <c r="E1203" s="215">
        <v>0.18087866377924056</v>
      </c>
      <c r="F1203" s="215"/>
      <c r="G1203" s="215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75">
        <v>2738</v>
      </c>
      <c r="C1204" s="176"/>
      <c r="D1204" s="177"/>
      <c r="E1204" s="215">
        <v>5.8706232980981585E-2</v>
      </c>
      <c r="F1204" s="215"/>
      <c r="G1204" s="215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75">
        <v>0</v>
      </c>
      <c r="C1205" s="176"/>
      <c r="D1205" s="177"/>
      <c r="E1205" s="215">
        <v>0</v>
      </c>
      <c r="F1205" s="215"/>
      <c r="G1205" s="215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75"/>
      <c r="C1206" s="176"/>
      <c r="D1206" s="177"/>
      <c r="E1206" s="215"/>
      <c r="F1206" s="215"/>
      <c r="G1206" s="215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75">
        <v>28752</v>
      </c>
      <c r="C1207" s="176"/>
      <c r="D1207" s="177"/>
      <c r="E1207" s="215">
        <v>0.61647977014944577</v>
      </c>
      <c r="F1207" s="215"/>
      <c r="G1207" s="215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223</v>
      </c>
      <c r="B1208" s="175">
        <v>11893</v>
      </c>
      <c r="C1208" s="176"/>
      <c r="D1208" s="177"/>
      <c r="E1208" s="215">
        <v>0.25500117927056754</v>
      </c>
      <c r="F1208" s="215"/>
      <c r="G1208" s="215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75">
        <v>422</v>
      </c>
      <c r="C1209" s="176"/>
      <c r="D1209" s="177"/>
      <c r="E1209" s="215">
        <v>9.0482214455713025E-3</v>
      </c>
      <c r="F1209" s="215"/>
      <c r="G1209" s="215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75">
        <v>4097</v>
      </c>
      <c r="C1210" s="176"/>
      <c r="D1210" s="177"/>
      <c r="E1210" s="215">
        <v>8.7844936641008592E-2</v>
      </c>
      <c r="F1210" s="215"/>
      <c r="G1210" s="215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228">
        <v>1475</v>
      </c>
      <c r="C1211" s="229"/>
      <c r="D1211" s="230"/>
      <c r="E1211" s="215">
        <v>3.1625892493406804E-2</v>
      </c>
      <c r="F1211" s="215"/>
      <c r="G1211" s="215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61" t="s">
        <v>240</v>
      </c>
      <c r="B1212" s="161"/>
      <c r="C1212" s="161"/>
      <c r="D1212" s="161"/>
      <c r="E1212" s="161"/>
      <c r="F1212" s="161"/>
      <c r="G1212" s="161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255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256</v>
      </c>
    </row>
    <row r="1215" spans="1:47" s="2" customFormat="1" ht="15.95" customHeight="1" x14ac:dyDescent="0.2">
      <c r="A1215" s="166"/>
      <c r="B1215" s="166"/>
      <c r="C1215" s="166"/>
      <c r="D1215" s="166"/>
      <c r="E1215" s="166"/>
      <c r="F1215" s="166"/>
      <c r="G1215" s="166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7" t="s">
        <v>279</v>
      </c>
      <c r="B1216" s="147"/>
      <c r="C1216" s="147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52" t="s">
        <v>196</v>
      </c>
      <c r="B1217" s="154" t="s">
        <v>9</v>
      </c>
      <c r="C1217" s="226" t="s">
        <v>254</v>
      </c>
      <c r="D1217" s="4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3"/>
      <c r="B1218" s="155"/>
      <c r="C1218" s="227"/>
      <c r="D1218" s="4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8" t="s">
        <v>156</v>
      </c>
      <c r="B1219" s="134">
        <v>3002</v>
      </c>
      <c r="C1219" s="135">
        <v>0.01</v>
      </c>
      <c r="D1219" s="4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4">
        <v>2910</v>
      </c>
      <c r="C1220" s="135">
        <v>0.01</v>
      </c>
      <c r="D1220" s="4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4">
        <v>1496</v>
      </c>
      <c r="C1221" s="135">
        <v>8.0000000000000002E-3</v>
      </c>
      <c r="D1221" s="4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4">
        <v>48712</v>
      </c>
      <c r="C1222" s="135">
        <v>3.3000000000000002E-2</v>
      </c>
      <c r="D1222" s="4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4">
        <v>7733</v>
      </c>
      <c r="C1223" s="135">
        <v>1.4E-2</v>
      </c>
      <c r="D1223" s="4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4">
        <v>8060</v>
      </c>
      <c r="C1224" s="135">
        <v>0.01</v>
      </c>
      <c r="D1224" s="4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4">
        <v>16583</v>
      </c>
      <c r="C1225" s="135">
        <v>3.6999999999999998E-2</v>
      </c>
      <c r="D1225" s="4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4">
        <v>16641</v>
      </c>
      <c r="C1226" s="135">
        <v>2.3E-2</v>
      </c>
      <c r="D1226" s="4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4">
        <v>21862</v>
      </c>
      <c r="C1227" s="135">
        <v>2.3E-2</v>
      </c>
      <c r="D1227" s="4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4">
        <v>186049</v>
      </c>
      <c r="C1228" s="135">
        <v>5.0999999999999997E-2</v>
      </c>
      <c r="D1228" s="4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4">
        <v>313048</v>
      </c>
      <c r="C1229" s="135">
        <v>3.4000000000000002E-2</v>
      </c>
      <c r="D1229" s="4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61" t="s">
        <v>240</v>
      </c>
      <c r="B1230" s="161"/>
      <c r="C1230" s="161"/>
      <c r="D1230" s="162"/>
      <c r="E1230" s="162"/>
      <c r="F1230" s="162"/>
      <c r="G1230" s="16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264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65"/>
      <c r="B1232" s="165"/>
      <c r="C1232" s="165"/>
      <c r="D1232" s="165"/>
      <c r="E1232" s="165"/>
      <c r="F1232" s="165"/>
      <c r="G1232" s="16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7" t="s">
        <v>320</v>
      </c>
      <c r="B1233" s="147"/>
      <c r="C1233" s="147"/>
      <c r="D1233" s="147"/>
      <c r="E1233" s="147"/>
      <c r="F1233" s="147"/>
      <c r="G1233" s="147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52" t="s">
        <v>15</v>
      </c>
      <c r="B1234" s="152">
        <v>2010</v>
      </c>
      <c r="C1234" s="152">
        <v>2012</v>
      </c>
      <c r="D1234" s="152">
        <v>2014</v>
      </c>
      <c r="E1234" s="152">
        <v>2016</v>
      </c>
      <c r="F1234" s="152" t="s">
        <v>319</v>
      </c>
      <c r="G1234" s="158" t="s">
        <v>259</v>
      </c>
      <c r="H1234" s="44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63"/>
      <c r="B1235" s="163"/>
      <c r="C1235" s="163"/>
      <c r="D1235" s="163"/>
      <c r="E1235" s="163"/>
      <c r="F1235" s="163"/>
      <c r="G1235" s="159"/>
      <c r="H1235" s="44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3"/>
      <c r="B1236" s="153"/>
      <c r="C1236" s="153"/>
      <c r="D1236" s="153"/>
      <c r="E1236" s="153"/>
      <c r="F1236" s="153"/>
      <c r="G1236" s="160"/>
      <c r="H1236" s="44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4">
        <v>28234</v>
      </c>
      <c r="C1237" s="134">
        <v>31036</v>
      </c>
      <c r="D1237" s="134">
        <v>33536</v>
      </c>
      <c r="E1237" s="134">
        <v>35639</v>
      </c>
      <c r="F1237" s="134">
        <v>7405</v>
      </c>
      <c r="G1237" s="135">
        <v>0.26200000000000001</v>
      </c>
      <c r="H1237" s="44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4">
        <v>24521</v>
      </c>
      <c r="C1238" s="134">
        <v>26088</v>
      </c>
      <c r="D1238" s="134">
        <v>27864</v>
      </c>
      <c r="E1238" s="134">
        <v>30483</v>
      </c>
      <c r="F1238" s="134">
        <v>5962</v>
      </c>
      <c r="G1238" s="135">
        <v>0.24299999999999999</v>
      </c>
      <c r="H1238" s="44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4">
        <v>32695</v>
      </c>
      <c r="C1239" s="134">
        <v>35515</v>
      </c>
      <c r="D1239" s="134">
        <v>37841</v>
      </c>
      <c r="E1239" s="134">
        <v>40389</v>
      </c>
      <c r="F1239" s="134">
        <v>7694</v>
      </c>
      <c r="G1239" s="135">
        <v>0.23499999999999999</v>
      </c>
      <c r="H1239" s="44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4">
        <v>31717</v>
      </c>
      <c r="C1240" s="134">
        <v>33455</v>
      </c>
      <c r="D1240" s="134">
        <v>34758</v>
      </c>
      <c r="E1240" s="134">
        <v>38043</v>
      </c>
      <c r="F1240" s="134">
        <v>6326</v>
      </c>
      <c r="G1240" s="135">
        <v>0.19900000000000001</v>
      </c>
      <c r="H1240" s="44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4">
        <v>31345</v>
      </c>
      <c r="C1241" s="134">
        <v>34365</v>
      </c>
      <c r="D1241" s="134">
        <v>37893</v>
      </c>
      <c r="E1241" s="134">
        <v>40985</v>
      </c>
      <c r="F1241" s="134">
        <v>9640</v>
      </c>
      <c r="G1241" s="135">
        <v>0.308</v>
      </c>
      <c r="H1241" s="44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4">
        <v>28396</v>
      </c>
      <c r="C1242" s="134">
        <v>30980</v>
      </c>
      <c r="D1242" s="134">
        <v>32519</v>
      </c>
      <c r="E1242" s="134">
        <v>35647</v>
      </c>
      <c r="F1242" s="134">
        <v>7251</v>
      </c>
      <c r="G1242" s="135">
        <v>0.255</v>
      </c>
      <c r="H1242" s="44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4">
        <v>26571</v>
      </c>
      <c r="C1243" s="134">
        <v>28798</v>
      </c>
      <c r="D1243" s="134">
        <v>29630</v>
      </c>
      <c r="E1243" s="134">
        <v>31150</v>
      </c>
      <c r="F1243" s="134">
        <v>4579</v>
      </c>
      <c r="G1243" s="135">
        <v>0.17199999999999999</v>
      </c>
      <c r="H1243" s="44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4">
        <v>32180</v>
      </c>
      <c r="C1244" s="134">
        <v>35998</v>
      </c>
      <c r="D1244" s="134">
        <v>38369</v>
      </c>
      <c r="E1244" s="134">
        <v>40469</v>
      </c>
      <c r="F1244" s="134">
        <v>8289</v>
      </c>
      <c r="G1244" s="135">
        <v>0.25800000000000001</v>
      </c>
      <c r="H1244" s="44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4">
        <v>33308</v>
      </c>
      <c r="C1245" s="134">
        <v>35088</v>
      </c>
      <c r="D1245" s="134">
        <v>36388</v>
      </c>
      <c r="E1245" s="134">
        <v>39404</v>
      </c>
      <c r="F1245" s="134">
        <v>6096</v>
      </c>
      <c r="G1245" s="135">
        <v>0.183</v>
      </c>
      <c r="H1245" s="44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4">
        <v>30226</v>
      </c>
      <c r="C1246" s="134">
        <v>32590</v>
      </c>
      <c r="D1246" s="134">
        <v>35835</v>
      </c>
      <c r="E1246" s="134">
        <v>38599</v>
      </c>
      <c r="F1246" s="134">
        <v>8373</v>
      </c>
      <c r="G1246" s="135">
        <v>0.27700000000000002</v>
      </c>
      <c r="H1246" s="44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4">
        <v>36148</v>
      </c>
      <c r="C1247" s="134">
        <v>37554</v>
      </c>
      <c r="D1247" s="134">
        <v>40006</v>
      </c>
      <c r="E1247" s="134">
        <v>44007</v>
      </c>
      <c r="F1247" s="134">
        <v>7859</v>
      </c>
      <c r="G1247" s="135">
        <v>0.217</v>
      </c>
      <c r="H1247" s="44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4">
        <v>26848</v>
      </c>
      <c r="C1248" s="134">
        <v>29103</v>
      </c>
      <c r="D1248" s="134">
        <v>30918</v>
      </c>
      <c r="E1248" s="134">
        <v>33259</v>
      </c>
      <c r="F1248" s="134">
        <v>6411</v>
      </c>
      <c r="G1248" s="135">
        <v>0.23899999999999999</v>
      </c>
      <c r="H1248" s="44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4">
        <v>31786</v>
      </c>
      <c r="C1249" s="134">
        <v>33736</v>
      </c>
      <c r="D1249" s="134">
        <v>35129</v>
      </c>
      <c r="E1249" s="134">
        <v>38086</v>
      </c>
      <c r="F1249" s="134">
        <v>6300</v>
      </c>
      <c r="G1249" s="135">
        <v>0.19800000000000001</v>
      </c>
      <c r="H1249" s="44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4">
        <v>31493</v>
      </c>
      <c r="C1250" s="134">
        <v>34495</v>
      </c>
      <c r="D1250" s="134">
        <v>36950</v>
      </c>
      <c r="E1250" s="134">
        <v>40294</v>
      </c>
      <c r="F1250" s="134">
        <v>8801</v>
      </c>
      <c r="G1250" s="135">
        <v>0.27900000000000003</v>
      </c>
      <c r="H1250" s="44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4">
        <v>37709</v>
      </c>
      <c r="C1251" s="134">
        <v>40953</v>
      </c>
      <c r="D1251" s="134">
        <v>43623</v>
      </c>
      <c r="E1251" s="134">
        <v>48503</v>
      </c>
      <c r="F1251" s="134">
        <v>10794</v>
      </c>
      <c r="G1251" s="135">
        <v>0.28599999999999998</v>
      </c>
      <c r="H1251" s="44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4">
        <v>28218</v>
      </c>
      <c r="C1252" s="134">
        <v>30331</v>
      </c>
      <c r="D1252" s="134">
        <v>32775</v>
      </c>
      <c r="E1252" s="134">
        <v>35600</v>
      </c>
      <c r="F1252" s="134">
        <v>7382</v>
      </c>
      <c r="G1252" s="135">
        <v>0.26200000000000001</v>
      </c>
      <c r="H1252" s="44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4">
        <v>28016</v>
      </c>
      <c r="C1253" s="134">
        <v>30092</v>
      </c>
      <c r="D1253" s="134">
        <v>30008</v>
      </c>
      <c r="E1253" s="134">
        <v>32858</v>
      </c>
      <c r="F1253" s="134">
        <v>4842</v>
      </c>
      <c r="G1253" s="135">
        <v>0.17299999999999999</v>
      </c>
      <c r="H1253" s="44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4">
        <v>26438</v>
      </c>
      <c r="C1254" s="134">
        <v>27893</v>
      </c>
      <c r="D1254" s="134">
        <v>29444</v>
      </c>
      <c r="E1254" s="134">
        <v>32204</v>
      </c>
      <c r="F1254" s="134">
        <v>5766</v>
      </c>
      <c r="G1254" s="135">
        <v>0.218</v>
      </c>
      <c r="H1254" s="44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4">
        <v>34712</v>
      </c>
      <c r="C1255" s="134">
        <v>36970</v>
      </c>
      <c r="D1255" s="134">
        <v>39224</v>
      </c>
      <c r="E1255" s="134">
        <v>42177</v>
      </c>
      <c r="F1255" s="134">
        <v>7465</v>
      </c>
      <c r="G1255" s="135">
        <v>0.215</v>
      </c>
      <c r="H1255" s="44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9" t="s">
        <v>110</v>
      </c>
      <c r="B1256" s="134">
        <v>25162</v>
      </c>
      <c r="C1256" s="134">
        <v>26800</v>
      </c>
      <c r="D1256" s="134">
        <v>28795</v>
      </c>
      <c r="E1256" s="134">
        <v>31120</v>
      </c>
      <c r="F1256" s="134">
        <v>5958</v>
      </c>
      <c r="G1256" s="135">
        <v>0.23699999999999999</v>
      </c>
      <c r="H1256" s="44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4">
        <v>32078</v>
      </c>
      <c r="C1257" s="134">
        <v>33636</v>
      </c>
      <c r="D1257" s="134">
        <v>34896</v>
      </c>
      <c r="E1257" s="134">
        <v>37306</v>
      </c>
      <c r="F1257" s="134">
        <v>5228</v>
      </c>
      <c r="G1257" s="135">
        <v>0.16300000000000001</v>
      </c>
      <c r="H1257" s="44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4">
        <v>35934</v>
      </c>
      <c r="C1258" s="134">
        <v>39008</v>
      </c>
      <c r="D1258" s="134">
        <v>41354</v>
      </c>
      <c r="E1258" s="134">
        <v>43948</v>
      </c>
      <c r="F1258" s="134">
        <v>8014</v>
      </c>
      <c r="G1258" s="135">
        <v>0.223</v>
      </c>
      <c r="H1258" s="44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4">
        <v>32858</v>
      </c>
      <c r="C1259" s="134">
        <v>34383</v>
      </c>
      <c r="D1259" s="134">
        <v>36329</v>
      </c>
      <c r="E1259" s="134">
        <v>39777</v>
      </c>
      <c r="F1259" s="134">
        <v>6919</v>
      </c>
      <c r="G1259" s="135">
        <v>0.21099999999999999</v>
      </c>
      <c r="H1259" s="44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4">
        <v>40367</v>
      </c>
      <c r="C1260" s="134">
        <v>43317</v>
      </c>
      <c r="D1260" s="134">
        <v>46709</v>
      </c>
      <c r="E1260" s="134">
        <v>50256</v>
      </c>
      <c r="F1260" s="134">
        <v>9889</v>
      </c>
      <c r="G1260" s="135">
        <v>0.245</v>
      </c>
      <c r="H1260" s="44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4">
        <v>30195</v>
      </c>
      <c r="C1261" s="134">
        <v>32773</v>
      </c>
      <c r="D1261" s="134">
        <v>34787</v>
      </c>
      <c r="E1261" s="134">
        <v>37675</v>
      </c>
      <c r="F1261" s="134">
        <v>7480</v>
      </c>
      <c r="G1261" s="135">
        <v>0.248</v>
      </c>
      <c r="H1261" s="44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4">
        <v>28053</v>
      </c>
      <c r="C1262" s="134">
        <v>29687</v>
      </c>
      <c r="D1262" s="134">
        <v>30943</v>
      </c>
      <c r="E1262" s="134">
        <v>33807</v>
      </c>
      <c r="F1262" s="134">
        <v>5754</v>
      </c>
      <c r="G1262" s="135">
        <v>0.20499999999999999</v>
      </c>
      <c r="H1262" s="44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4">
        <v>28511</v>
      </c>
      <c r="C1263" s="134">
        <v>30901</v>
      </c>
      <c r="D1263" s="134">
        <v>33425</v>
      </c>
      <c r="E1263" s="134">
        <v>36887</v>
      </c>
      <c r="F1263" s="134">
        <v>8376</v>
      </c>
      <c r="G1263" s="135">
        <v>0.29399999999999998</v>
      </c>
      <c r="H1263" s="44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64"/>
      <c r="B1264" s="164"/>
      <c r="C1264" s="164"/>
      <c r="D1264" s="164"/>
      <c r="E1264" s="164"/>
      <c r="F1264" s="164"/>
      <c r="G1264" s="16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7" t="s">
        <v>321</v>
      </c>
      <c r="B1265" s="147"/>
      <c r="C1265" s="147"/>
      <c r="D1265" s="147"/>
      <c r="E1265" s="147"/>
      <c r="F1265" s="147"/>
      <c r="G1265" s="147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52" t="s">
        <v>15</v>
      </c>
      <c r="B1266" s="152">
        <v>2010</v>
      </c>
      <c r="C1266" s="152">
        <v>2012</v>
      </c>
      <c r="D1266" s="152">
        <v>2014</v>
      </c>
      <c r="E1266" s="152">
        <v>2016</v>
      </c>
      <c r="F1266" s="152" t="s">
        <v>319</v>
      </c>
      <c r="G1266" s="158" t="s">
        <v>259</v>
      </c>
      <c r="H1266" s="44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63"/>
      <c r="B1267" s="163"/>
      <c r="C1267" s="163"/>
      <c r="D1267" s="163"/>
      <c r="E1267" s="163"/>
      <c r="F1267" s="163"/>
      <c r="G1267" s="159"/>
      <c r="H1267" s="44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3"/>
      <c r="B1268" s="153"/>
      <c r="C1268" s="153"/>
      <c r="D1268" s="153"/>
      <c r="E1268" s="153"/>
      <c r="F1268" s="153"/>
      <c r="G1268" s="160"/>
      <c r="H1268" s="44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4">
        <v>35651</v>
      </c>
      <c r="C1269" s="134">
        <v>39269</v>
      </c>
      <c r="D1269" s="134">
        <v>42107</v>
      </c>
      <c r="E1269" s="134">
        <v>44834</v>
      </c>
      <c r="F1269" s="134">
        <v>9183</v>
      </c>
      <c r="G1269" s="135">
        <v>0.25800000000000001</v>
      </c>
      <c r="H1269" s="44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4">
        <v>28850</v>
      </c>
      <c r="C1270" s="134">
        <v>31953</v>
      </c>
      <c r="D1270" s="134">
        <v>32323</v>
      </c>
      <c r="E1270" s="134">
        <v>34641</v>
      </c>
      <c r="F1270" s="134">
        <v>5791</v>
      </c>
      <c r="G1270" s="135">
        <v>0.20100000000000001</v>
      </c>
      <c r="H1270" s="44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4">
        <v>28537</v>
      </c>
      <c r="C1271" s="134">
        <v>29530</v>
      </c>
      <c r="D1271" s="134">
        <v>31482</v>
      </c>
      <c r="E1271" s="134">
        <v>33927</v>
      </c>
      <c r="F1271" s="134">
        <v>5390</v>
      </c>
      <c r="G1271" s="135">
        <v>0.189</v>
      </c>
      <c r="H1271" s="44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4">
        <v>28343</v>
      </c>
      <c r="C1272" s="134">
        <v>29940</v>
      </c>
      <c r="D1272" s="134">
        <v>31579</v>
      </c>
      <c r="E1272" s="134">
        <v>33957</v>
      </c>
      <c r="F1272" s="134">
        <v>5614</v>
      </c>
      <c r="G1272" s="135">
        <v>0.19800000000000001</v>
      </c>
      <c r="H1272" s="44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4">
        <v>37017</v>
      </c>
      <c r="C1273" s="134">
        <v>41177</v>
      </c>
      <c r="D1273" s="134">
        <v>42651</v>
      </c>
      <c r="E1273" s="134">
        <v>43865</v>
      </c>
      <c r="F1273" s="134">
        <v>6848</v>
      </c>
      <c r="G1273" s="135">
        <v>0.185</v>
      </c>
      <c r="H1273" s="44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4">
        <v>33050</v>
      </c>
      <c r="C1274" s="134">
        <v>34462</v>
      </c>
      <c r="D1274" s="134">
        <v>35565</v>
      </c>
      <c r="E1274" s="134">
        <v>37952</v>
      </c>
      <c r="F1274" s="134">
        <v>4902</v>
      </c>
      <c r="G1274" s="135">
        <v>0.14799999999999999</v>
      </c>
      <c r="H1274" s="44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4">
        <v>26360</v>
      </c>
      <c r="C1275" s="134">
        <v>27815</v>
      </c>
      <c r="D1275" s="134">
        <v>29796</v>
      </c>
      <c r="E1275" s="134">
        <v>31467</v>
      </c>
      <c r="F1275" s="134">
        <v>5107</v>
      </c>
      <c r="G1275" s="135">
        <v>0.19400000000000001</v>
      </c>
      <c r="H1275" s="44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4">
        <v>28154</v>
      </c>
      <c r="C1276" s="134">
        <v>30752</v>
      </c>
      <c r="D1276" s="134">
        <v>32259</v>
      </c>
      <c r="E1276" s="134">
        <v>34645</v>
      </c>
      <c r="F1276" s="134">
        <v>6491</v>
      </c>
      <c r="G1276" s="135">
        <v>0.23100000000000001</v>
      </c>
      <c r="H1276" s="44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4">
        <v>31633</v>
      </c>
      <c r="C1277" s="134">
        <v>33748</v>
      </c>
      <c r="D1277" s="134">
        <v>35778</v>
      </c>
      <c r="E1277" s="134">
        <v>40312</v>
      </c>
      <c r="F1277" s="134">
        <v>8679</v>
      </c>
      <c r="G1277" s="135">
        <v>0.27400000000000002</v>
      </c>
      <c r="H1277" s="44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4">
        <v>26947</v>
      </c>
      <c r="C1278" s="134">
        <v>28721</v>
      </c>
      <c r="D1278" s="134">
        <v>30892</v>
      </c>
      <c r="E1278" s="134">
        <v>32728</v>
      </c>
      <c r="F1278" s="134">
        <v>5781</v>
      </c>
      <c r="G1278" s="135">
        <v>0.215</v>
      </c>
      <c r="H1278" s="44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4">
        <v>30570</v>
      </c>
      <c r="C1279" s="134">
        <v>32850</v>
      </c>
      <c r="D1279" s="134">
        <v>34877</v>
      </c>
      <c r="E1279" s="134">
        <v>38331</v>
      </c>
      <c r="F1279" s="134">
        <v>7761</v>
      </c>
      <c r="G1279" s="135">
        <v>0.254</v>
      </c>
      <c r="H1279" s="44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4">
        <v>36139</v>
      </c>
      <c r="C1280" s="134">
        <v>39150</v>
      </c>
      <c r="D1280" s="134">
        <v>41208</v>
      </c>
      <c r="E1280" s="134">
        <v>44729</v>
      </c>
      <c r="F1280" s="134">
        <v>8590</v>
      </c>
      <c r="G1280" s="135">
        <v>0.23799999999999999</v>
      </c>
      <c r="H1280" s="44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4">
        <v>25911</v>
      </c>
      <c r="C1281" s="134">
        <v>28461</v>
      </c>
      <c r="D1281" s="134">
        <v>31094</v>
      </c>
      <c r="E1281" s="134">
        <v>32456</v>
      </c>
      <c r="F1281" s="134">
        <v>6545</v>
      </c>
      <c r="G1281" s="135">
        <v>0.253</v>
      </c>
      <c r="H1281" s="44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4">
        <v>38529</v>
      </c>
      <c r="C1282" s="134">
        <v>44686</v>
      </c>
      <c r="D1282" s="134">
        <v>46349</v>
      </c>
      <c r="E1282" s="134">
        <v>49599</v>
      </c>
      <c r="F1282" s="134">
        <v>11070</v>
      </c>
      <c r="G1282" s="135">
        <v>0.28699999999999998</v>
      </c>
      <c r="H1282" s="44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4">
        <v>33830</v>
      </c>
      <c r="C1283" s="134">
        <v>35629</v>
      </c>
      <c r="D1283" s="134">
        <v>36796</v>
      </c>
      <c r="E1283" s="134">
        <v>40622</v>
      </c>
      <c r="F1283" s="134">
        <v>6792</v>
      </c>
      <c r="G1283" s="135">
        <v>0.20100000000000001</v>
      </c>
      <c r="H1283" s="44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4">
        <v>25128</v>
      </c>
      <c r="C1284" s="134">
        <v>26825</v>
      </c>
      <c r="D1284" s="134">
        <v>28222</v>
      </c>
      <c r="E1284" s="134">
        <v>30452</v>
      </c>
      <c r="F1284" s="134">
        <v>5324</v>
      </c>
      <c r="G1284" s="135">
        <v>0.21199999999999999</v>
      </c>
      <c r="H1284" s="44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4">
        <v>30884</v>
      </c>
      <c r="C1285" s="134">
        <v>34570</v>
      </c>
      <c r="D1285" s="134">
        <v>36489</v>
      </c>
      <c r="E1285" s="134">
        <v>39449</v>
      </c>
      <c r="F1285" s="134">
        <v>8565</v>
      </c>
      <c r="G1285" s="135">
        <v>0.27700000000000002</v>
      </c>
      <c r="H1285" s="44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4">
        <v>40497</v>
      </c>
      <c r="C1286" s="134">
        <v>49935</v>
      </c>
      <c r="D1286" s="134">
        <v>59121</v>
      </c>
      <c r="E1286" s="134">
        <v>59943</v>
      </c>
      <c r="F1286" s="134">
        <v>19446</v>
      </c>
      <c r="G1286" s="135">
        <v>0.48</v>
      </c>
      <c r="H1286" s="44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4">
        <v>30037</v>
      </c>
      <c r="C1287" s="134">
        <v>32619</v>
      </c>
      <c r="D1287" s="134">
        <v>33948</v>
      </c>
      <c r="E1287" s="134">
        <v>36918</v>
      </c>
      <c r="F1287" s="134">
        <v>6881</v>
      </c>
      <c r="G1287" s="135">
        <v>0.22900000000000001</v>
      </c>
      <c r="H1287" s="44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4">
        <v>39403</v>
      </c>
      <c r="C1288" s="134">
        <v>44579</v>
      </c>
      <c r="D1288" s="134">
        <v>47174</v>
      </c>
      <c r="E1288" s="134">
        <v>51722</v>
      </c>
      <c r="F1288" s="134">
        <v>12319</v>
      </c>
      <c r="G1288" s="135">
        <v>0.313</v>
      </c>
      <c r="H1288" s="44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4">
        <v>24573</v>
      </c>
      <c r="C1289" s="134">
        <v>25988</v>
      </c>
      <c r="D1289" s="134">
        <v>26836</v>
      </c>
      <c r="E1289" s="134">
        <v>29579</v>
      </c>
      <c r="F1289" s="134">
        <v>5006</v>
      </c>
      <c r="G1289" s="135">
        <v>0.20399999999999999</v>
      </c>
      <c r="H1289" s="44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4">
        <v>32499</v>
      </c>
      <c r="C1290" s="134">
        <v>35271</v>
      </c>
      <c r="D1290" s="134">
        <v>36662</v>
      </c>
      <c r="E1290" s="134">
        <v>40589</v>
      </c>
      <c r="F1290" s="134">
        <v>8090</v>
      </c>
      <c r="G1290" s="135">
        <v>0.249</v>
      </c>
      <c r="H1290" s="44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4">
        <v>34260</v>
      </c>
      <c r="C1291" s="134">
        <v>37566</v>
      </c>
      <c r="D1291" s="134">
        <v>39660</v>
      </c>
      <c r="E1291" s="134">
        <v>43328</v>
      </c>
      <c r="F1291" s="134">
        <v>9068</v>
      </c>
      <c r="G1291" s="135">
        <v>0.26500000000000001</v>
      </c>
      <c r="H1291" s="44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4">
        <v>30714</v>
      </c>
      <c r="C1292" s="134">
        <v>32426</v>
      </c>
      <c r="D1292" s="134">
        <v>33916</v>
      </c>
      <c r="E1292" s="134">
        <v>37326</v>
      </c>
      <c r="F1292" s="134">
        <v>6612</v>
      </c>
      <c r="G1292" s="135">
        <v>0.215</v>
      </c>
      <c r="H1292" s="44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4">
        <v>32749</v>
      </c>
      <c r="C1293" s="134">
        <v>34679</v>
      </c>
      <c r="D1293" s="134">
        <v>35714</v>
      </c>
      <c r="E1293" s="134">
        <v>38387</v>
      </c>
      <c r="F1293" s="134">
        <v>5638</v>
      </c>
      <c r="G1293" s="135">
        <v>0.17199999999999999</v>
      </c>
      <c r="H1293" s="44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4">
        <v>31589</v>
      </c>
      <c r="C1294" s="134">
        <v>33589</v>
      </c>
      <c r="D1294" s="134">
        <v>36005</v>
      </c>
      <c r="E1294" s="134">
        <v>38074</v>
      </c>
      <c r="F1294" s="134">
        <v>6485</v>
      </c>
      <c r="G1294" s="135">
        <v>0.20499999999999999</v>
      </c>
      <c r="H1294" s="44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4">
        <v>25510</v>
      </c>
      <c r="C1295" s="134">
        <v>26871</v>
      </c>
      <c r="D1295" s="134">
        <v>28408</v>
      </c>
      <c r="E1295" s="134">
        <v>30441</v>
      </c>
      <c r="F1295" s="134">
        <v>4931</v>
      </c>
      <c r="G1295" s="135">
        <v>0.193</v>
      </c>
      <c r="H1295" s="44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64"/>
      <c r="B1296" s="164"/>
      <c r="C1296" s="164"/>
      <c r="D1296" s="164"/>
      <c r="E1296" s="164"/>
      <c r="F1296" s="164"/>
      <c r="G1296" s="16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7" t="s">
        <v>321</v>
      </c>
      <c r="B1297" s="147"/>
      <c r="C1297" s="147"/>
      <c r="D1297" s="147"/>
      <c r="E1297" s="147"/>
      <c r="F1297" s="147"/>
      <c r="G1297" s="147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52" t="s">
        <v>15</v>
      </c>
      <c r="B1298" s="152">
        <v>2010</v>
      </c>
      <c r="C1298" s="152">
        <v>2012</v>
      </c>
      <c r="D1298" s="152">
        <v>2014</v>
      </c>
      <c r="E1298" s="152">
        <v>2016</v>
      </c>
      <c r="F1298" s="152" t="s">
        <v>319</v>
      </c>
      <c r="G1298" s="158" t="s">
        <v>259</v>
      </c>
      <c r="H1298" s="44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63"/>
      <c r="B1299" s="163"/>
      <c r="C1299" s="163"/>
      <c r="D1299" s="163"/>
      <c r="E1299" s="163"/>
      <c r="F1299" s="163"/>
      <c r="G1299" s="159"/>
      <c r="H1299" s="44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3"/>
      <c r="B1300" s="153"/>
      <c r="C1300" s="153"/>
      <c r="D1300" s="153"/>
      <c r="E1300" s="153"/>
      <c r="F1300" s="153"/>
      <c r="G1300" s="160"/>
      <c r="H1300" s="44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4">
        <v>32333</v>
      </c>
      <c r="C1301" s="134">
        <v>35083</v>
      </c>
      <c r="D1301" s="134">
        <v>37244</v>
      </c>
      <c r="E1301" s="134">
        <v>38931</v>
      </c>
      <c r="F1301" s="134">
        <v>6598</v>
      </c>
      <c r="G1301" s="135">
        <v>0.20399999999999999</v>
      </c>
      <c r="H1301" s="44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4">
        <v>42588</v>
      </c>
      <c r="C1302" s="134">
        <v>45610</v>
      </c>
      <c r="D1302" s="134">
        <v>44133</v>
      </c>
      <c r="E1302" s="134">
        <v>41310</v>
      </c>
      <c r="F1302" s="134">
        <v>-1278</v>
      </c>
      <c r="G1302" s="135">
        <v>-0.03</v>
      </c>
      <c r="H1302" s="44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4">
        <v>26776</v>
      </c>
      <c r="C1303" s="134">
        <v>28205</v>
      </c>
      <c r="D1303" s="134">
        <v>30980</v>
      </c>
      <c r="E1303" s="134">
        <v>31896</v>
      </c>
      <c r="F1303" s="134">
        <v>5120</v>
      </c>
      <c r="G1303" s="135">
        <v>0.191</v>
      </c>
      <c r="H1303" s="44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4">
        <v>33989</v>
      </c>
      <c r="C1304" s="134">
        <v>37145</v>
      </c>
      <c r="D1304" s="134">
        <v>39623</v>
      </c>
      <c r="E1304" s="134">
        <v>43263</v>
      </c>
      <c r="F1304" s="134">
        <v>9274</v>
      </c>
      <c r="G1304" s="135">
        <v>0.27300000000000002</v>
      </c>
      <c r="H1304" s="44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4">
        <v>25868</v>
      </c>
      <c r="C1305" s="134">
        <v>28343</v>
      </c>
      <c r="D1305" s="134">
        <v>29473</v>
      </c>
      <c r="E1305" s="134">
        <v>31981</v>
      </c>
      <c r="F1305" s="134">
        <v>6113</v>
      </c>
      <c r="G1305" s="135">
        <v>0.23599999999999999</v>
      </c>
      <c r="H1305" s="44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4">
        <v>26914</v>
      </c>
      <c r="C1306" s="134">
        <v>28753</v>
      </c>
      <c r="D1306" s="134">
        <v>31835</v>
      </c>
      <c r="E1306" s="134">
        <v>35274</v>
      </c>
      <c r="F1306" s="134">
        <v>8360</v>
      </c>
      <c r="G1306" s="135">
        <v>0.311</v>
      </c>
      <c r="H1306" s="44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4">
        <v>28605</v>
      </c>
      <c r="C1307" s="134">
        <v>31234</v>
      </c>
      <c r="D1307" s="134">
        <v>32936</v>
      </c>
      <c r="E1307" s="134">
        <v>35641</v>
      </c>
      <c r="F1307" s="134">
        <v>7036</v>
      </c>
      <c r="G1307" s="135">
        <v>0.246</v>
      </c>
      <c r="H1307" s="44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4">
        <v>27566</v>
      </c>
      <c r="C1308" s="134">
        <v>29709</v>
      </c>
      <c r="D1308" s="134">
        <v>31816</v>
      </c>
      <c r="E1308" s="134">
        <v>34466</v>
      </c>
      <c r="F1308" s="134">
        <v>6900</v>
      </c>
      <c r="G1308" s="135">
        <v>0.25</v>
      </c>
      <c r="H1308" s="44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4">
        <v>49821</v>
      </c>
      <c r="C1309" s="134">
        <v>57372</v>
      </c>
      <c r="D1309" s="134">
        <v>60610</v>
      </c>
      <c r="E1309" s="134">
        <v>65759</v>
      </c>
      <c r="F1309" s="134">
        <v>15938</v>
      </c>
      <c r="G1309" s="135">
        <v>0.32</v>
      </c>
      <c r="H1309" s="44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4">
        <v>27664</v>
      </c>
      <c r="C1310" s="134">
        <v>30262</v>
      </c>
      <c r="D1310" s="134">
        <v>32638</v>
      </c>
      <c r="E1310" s="134">
        <v>34771</v>
      </c>
      <c r="F1310" s="134">
        <v>7107</v>
      </c>
      <c r="G1310" s="135">
        <v>0.25700000000000001</v>
      </c>
      <c r="H1310" s="44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4">
        <v>26436</v>
      </c>
      <c r="C1311" s="134">
        <v>27343</v>
      </c>
      <c r="D1311" s="134">
        <v>29736</v>
      </c>
      <c r="E1311" s="134">
        <v>31566</v>
      </c>
      <c r="F1311" s="134">
        <v>5130</v>
      </c>
      <c r="G1311" s="135">
        <v>0.19400000000000001</v>
      </c>
      <c r="H1311" s="44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4">
        <v>29943</v>
      </c>
      <c r="C1312" s="134">
        <v>30096</v>
      </c>
      <c r="D1312" s="134">
        <v>32224</v>
      </c>
      <c r="E1312" s="134">
        <v>35033</v>
      </c>
      <c r="F1312" s="134">
        <v>5090</v>
      </c>
      <c r="G1312" s="135">
        <v>0.17</v>
      </c>
      <c r="H1312" s="44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4">
        <v>26100</v>
      </c>
      <c r="C1313" s="134">
        <v>28506</v>
      </c>
      <c r="D1313" s="134">
        <v>30558</v>
      </c>
      <c r="E1313" s="134">
        <v>32901</v>
      </c>
      <c r="F1313" s="134">
        <v>6801</v>
      </c>
      <c r="G1313" s="135">
        <v>0.26100000000000001</v>
      </c>
      <c r="H1313" s="44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4">
        <v>26429</v>
      </c>
      <c r="C1314" s="134">
        <v>27996</v>
      </c>
      <c r="D1314" s="134">
        <v>31325</v>
      </c>
      <c r="E1314" s="134">
        <v>33076</v>
      </c>
      <c r="F1314" s="134">
        <v>6647</v>
      </c>
      <c r="G1314" s="135">
        <v>0.252</v>
      </c>
      <c r="H1314" s="44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4">
        <v>30063</v>
      </c>
      <c r="C1315" s="134">
        <v>32410</v>
      </c>
      <c r="D1315" s="134">
        <v>33617</v>
      </c>
      <c r="E1315" s="134">
        <v>35792</v>
      </c>
      <c r="F1315" s="134">
        <v>5729</v>
      </c>
      <c r="G1315" s="135">
        <v>0.191</v>
      </c>
      <c r="H1315" s="44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4">
        <v>34286</v>
      </c>
      <c r="C1316" s="134">
        <v>38105</v>
      </c>
      <c r="D1316" s="134">
        <v>40743</v>
      </c>
      <c r="E1316" s="134">
        <v>44035</v>
      </c>
      <c r="F1316" s="134">
        <v>9749</v>
      </c>
      <c r="G1316" s="135">
        <v>0.28399999999999997</v>
      </c>
      <c r="H1316" s="44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4">
        <v>29432</v>
      </c>
      <c r="C1317" s="134">
        <v>30873</v>
      </c>
      <c r="D1317" s="134">
        <v>32597</v>
      </c>
      <c r="E1317" s="134">
        <v>35637</v>
      </c>
      <c r="F1317" s="134">
        <v>6205</v>
      </c>
      <c r="G1317" s="135">
        <v>0.21099999999999999</v>
      </c>
      <c r="H1317" s="44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4">
        <v>28740</v>
      </c>
      <c r="C1318" s="134">
        <v>30120</v>
      </c>
      <c r="D1318" s="134">
        <v>31637</v>
      </c>
      <c r="E1318" s="134">
        <v>34542</v>
      </c>
      <c r="F1318" s="134">
        <v>5802</v>
      </c>
      <c r="G1318" s="135">
        <v>0.20200000000000001</v>
      </c>
      <c r="H1318" s="44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4">
        <v>30527</v>
      </c>
      <c r="C1319" s="134">
        <v>32298</v>
      </c>
      <c r="D1319" s="134">
        <v>33992</v>
      </c>
      <c r="E1319" s="134">
        <v>36630</v>
      </c>
      <c r="F1319" s="134">
        <v>6103</v>
      </c>
      <c r="G1319" s="135">
        <v>0.2</v>
      </c>
      <c r="H1319" s="44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4">
        <v>32115</v>
      </c>
      <c r="C1320" s="134">
        <v>35543</v>
      </c>
      <c r="D1320" s="134">
        <v>37270</v>
      </c>
      <c r="E1320" s="134">
        <v>40437</v>
      </c>
      <c r="F1320" s="134">
        <v>8322</v>
      </c>
      <c r="G1320" s="135">
        <v>0.25900000000000001</v>
      </c>
      <c r="H1320" s="44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4">
        <v>29340</v>
      </c>
      <c r="C1321" s="134">
        <v>31233</v>
      </c>
      <c r="D1321" s="134">
        <v>32506</v>
      </c>
      <c r="E1321" s="134">
        <v>35452</v>
      </c>
      <c r="F1321" s="134">
        <v>6112</v>
      </c>
      <c r="G1321" s="135">
        <v>0.20799999999999999</v>
      </c>
      <c r="H1321" s="44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4">
        <v>28594</v>
      </c>
      <c r="C1322" s="134">
        <v>32757</v>
      </c>
      <c r="D1322" s="134">
        <v>33632</v>
      </c>
      <c r="E1322" s="134">
        <v>35711</v>
      </c>
      <c r="F1322" s="134">
        <v>7117</v>
      </c>
      <c r="G1322" s="135">
        <v>0.249</v>
      </c>
      <c r="H1322" s="44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4">
        <v>30738</v>
      </c>
      <c r="C1323" s="134">
        <v>31962</v>
      </c>
      <c r="D1323" s="134">
        <v>34420</v>
      </c>
      <c r="E1323" s="134">
        <v>36652</v>
      </c>
      <c r="F1323" s="134">
        <v>5914</v>
      </c>
      <c r="G1323" s="135">
        <v>0.192</v>
      </c>
      <c r="H1323" s="44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4">
        <v>29553</v>
      </c>
      <c r="C1324" s="134">
        <v>31905</v>
      </c>
      <c r="D1324" s="134">
        <v>33592</v>
      </c>
      <c r="E1324" s="134">
        <v>36663</v>
      </c>
      <c r="F1324" s="134">
        <v>7110</v>
      </c>
      <c r="G1324" s="135">
        <v>0.24099999999999999</v>
      </c>
      <c r="H1324" s="44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4">
        <v>27328</v>
      </c>
      <c r="C1325" s="134">
        <v>30043</v>
      </c>
      <c r="D1325" s="134">
        <v>32379</v>
      </c>
      <c r="E1325" s="134">
        <v>35075</v>
      </c>
      <c r="F1325" s="134">
        <v>7747</v>
      </c>
      <c r="G1325" s="135">
        <v>0.28299999999999997</v>
      </c>
      <c r="H1325" s="44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4">
        <v>32318</v>
      </c>
      <c r="C1326" s="134">
        <v>33623</v>
      </c>
      <c r="D1326" s="134">
        <v>35339</v>
      </c>
      <c r="E1326" s="134">
        <v>38752</v>
      </c>
      <c r="F1326" s="134">
        <v>6434</v>
      </c>
      <c r="G1326" s="135">
        <v>0.19900000000000001</v>
      </c>
      <c r="H1326" s="44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4">
        <v>44703</v>
      </c>
      <c r="C1327" s="134">
        <v>47041</v>
      </c>
      <c r="D1327" s="134">
        <v>48807</v>
      </c>
      <c r="E1327" s="134">
        <v>52814</v>
      </c>
      <c r="F1327" s="134">
        <v>8111</v>
      </c>
      <c r="G1327" s="135">
        <v>0.18099999999999999</v>
      </c>
      <c r="H1327" s="44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64"/>
      <c r="B1328" s="164"/>
      <c r="C1328" s="164"/>
      <c r="D1328" s="164"/>
      <c r="E1328" s="164"/>
      <c r="F1328" s="164"/>
      <c r="G1328" s="16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7" t="s">
        <v>321</v>
      </c>
      <c r="B1329" s="147"/>
      <c r="C1329" s="147"/>
      <c r="D1329" s="147"/>
      <c r="E1329" s="147"/>
      <c r="F1329" s="147"/>
      <c r="G1329" s="147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52" t="s">
        <v>15</v>
      </c>
      <c r="B1330" s="152">
        <v>2010</v>
      </c>
      <c r="C1330" s="152">
        <v>2012</v>
      </c>
      <c r="D1330" s="152">
        <v>2014</v>
      </c>
      <c r="E1330" s="152">
        <v>2016</v>
      </c>
      <c r="F1330" s="152" t="s">
        <v>319</v>
      </c>
      <c r="G1330" s="158" t="s">
        <v>259</v>
      </c>
      <c r="H1330" s="44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63"/>
      <c r="B1331" s="163"/>
      <c r="C1331" s="163"/>
      <c r="D1331" s="163"/>
      <c r="E1331" s="163"/>
      <c r="F1331" s="163"/>
      <c r="G1331" s="159"/>
      <c r="H1331" s="44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3"/>
      <c r="B1332" s="153"/>
      <c r="C1332" s="153"/>
      <c r="D1332" s="153"/>
      <c r="E1332" s="153"/>
      <c r="F1332" s="153"/>
      <c r="G1332" s="160"/>
      <c r="H1332" s="44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4">
        <v>32247</v>
      </c>
      <c r="C1333" s="134">
        <v>34719</v>
      </c>
      <c r="D1333" s="134">
        <v>36624</v>
      </c>
      <c r="E1333" s="134">
        <v>40110</v>
      </c>
      <c r="F1333" s="134">
        <v>7863</v>
      </c>
      <c r="G1333" s="135">
        <v>0.24399999999999999</v>
      </c>
      <c r="H1333" s="44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4">
        <v>28141</v>
      </c>
      <c r="C1334" s="134">
        <v>30079</v>
      </c>
      <c r="D1334" s="134">
        <v>31519</v>
      </c>
      <c r="E1334" s="134">
        <v>33435</v>
      </c>
      <c r="F1334" s="134">
        <v>5294</v>
      </c>
      <c r="G1334" s="135">
        <v>0.188</v>
      </c>
      <c r="H1334" s="44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2">
        <v>33966</v>
      </c>
      <c r="C1335" s="102">
        <v>37400</v>
      </c>
      <c r="D1335" s="102">
        <v>39214</v>
      </c>
      <c r="E1335" s="102">
        <v>38699</v>
      </c>
      <c r="F1335" s="84">
        <v>4733</v>
      </c>
      <c r="G1335" s="103">
        <v>0.1393452275805217</v>
      </c>
      <c r="H1335" s="44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61" t="s">
        <v>242</v>
      </c>
      <c r="B1336" s="161"/>
      <c r="C1336" s="161"/>
      <c r="D1336" s="161"/>
      <c r="E1336" s="161"/>
      <c r="F1336" s="161"/>
      <c r="G1336" s="16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66"/>
      <c r="B1338" s="166"/>
      <c r="C1338" s="166"/>
      <c r="D1338" s="166"/>
      <c r="E1338" s="166"/>
      <c r="F1338" s="166"/>
      <c r="G1338" s="166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7" t="s">
        <v>280</v>
      </c>
      <c r="B1339" s="147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41" t="s">
        <v>15</v>
      </c>
      <c r="B1340" s="158" t="s">
        <v>263</v>
      </c>
      <c r="C1340" s="4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41"/>
      <c r="B1341" s="159"/>
      <c r="C1341" s="4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41"/>
      <c r="B1342" s="160"/>
      <c r="C1342" s="4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4">
        <v>1567</v>
      </c>
      <c r="C1343" s="4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4">
        <v>925</v>
      </c>
      <c r="C1344" s="4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4">
        <v>6265</v>
      </c>
      <c r="C1345" s="4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4">
        <v>2567</v>
      </c>
      <c r="C1346" s="4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9" t="s">
        <v>20</v>
      </c>
      <c r="B1347" s="134">
        <v>1991</v>
      </c>
      <c r="C1347" s="4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4">
        <v>1357</v>
      </c>
      <c r="C1348" s="4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4">
        <v>721</v>
      </c>
      <c r="C1349" s="4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4">
        <v>4281</v>
      </c>
      <c r="C1350" s="4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4">
        <v>8152</v>
      </c>
      <c r="C1351" s="4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4">
        <v>1757</v>
      </c>
      <c r="C1352" s="4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4">
        <v>10788</v>
      </c>
      <c r="C1353" s="4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4">
        <v>2968</v>
      </c>
      <c r="C1354" s="4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4">
        <v>11020</v>
      </c>
      <c r="C1355" s="4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4">
        <v>4435</v>
      </c>
      <c r="C1356" s="4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4">
        <v>2098</v>
      </c>
      <c r="C1357" s="4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4">
        <v>2330</v>
      </c>
      <c r="C1358" s="4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4">
        <v>3487</v>
      </c>
      <c r="C1359" s="4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4">
        <v>2697</v>
      </c>
      <c r="C1360" s="4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4">
        <v>4596</v>
      </c>
      <c r="C1361" s="4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4">
        <v>1622</v>
      </c>
      <c r="C1362" s="4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4">
        <v>3634</v>
      </c>
      <c r="C1363" s="4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4">
        <v>2662</v>
      </c>
      <c r="C1364" s="4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4">
        <v>7179</v>
      </c>
      <c r="C1365" s="4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4">
        <v>2790</v>
      </c>
      <c r="C1366" s="4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4">
        <v>24969</v>
      </c>
      <c r="C1367" s="4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4">
        <v>2316</v>
      </c>
      <c r="C1368" s="4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4">
        <v>1666</v>
      </c>
      <c r="C1369" s="4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64"/>
      <c r="B1370" s="164"/>
      <c r="C1370" s="165"/>
      <c r="D1370" s="165"/>
      <c r="E1370" s="165"/>
      <c r="F1370" s="165"/>
      <c r="G1370" s="16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7" t="s">
        <v>281</v>
      </c>
      <c r="B1371" s="147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41" t="s">
        <v>15</v>
      </c>
      <c r="B1372" s="158" t="s">
        <v>263</v>
      </c>
      <c r="C1372" s="4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41"/>
      <c r="B1373" s="159"/>
      <c r="C1373" s="4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41"/>
      <c r="B1374" s="160"/>
      <c r="C1374" s="4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4">
        <v>6598</v>
      </c>
      <c r="C1375" s="4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4">
        <v>2859</v>
      </c>
      <c r="C1376" s="4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4">
        <v>3534</v>
      </c>
      <c r="C1377" s="4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4">
        <v>2745</v>
      </c>
      <c r="C1378" s="4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9" t="s">
        <v>45</v>
      </c>
      <c r="B1379" s="134">
        <v>2429</v>
      </c>
      <c r="C1379" s="4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4">
        <v>14616</v>
      </c>
      <c r="C1380" s="4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4">
        <v>3948</v>
      </c>
      <c r="C1381" s="4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4">
        <v>3255</v>
      </c>
      <c r="C1382" s="4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4">
        <v>1334</v>
      </c>
      <c r="C1383" s="4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4">
        <v>3128</v>
      </c>
      <c r="C1384" s="4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4">
        <v>11108</v>
      </c>
      <c r="C1385" s="4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4">
        <v>14625</v>
      </c>
      <c r="C1386" s="4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4">
        <v>1445</v>
      </c>
      <c r="C1387" s="4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4">
        <v>30919</v>
      </c>
      <c r="C1388" s="4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4">
        <v>317</v>
      </c>
      <c r="C1389" s="4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4">
        <v>1127</v>
      </c>
      <c r="C1390" s="4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4">
        <v>6054</v>
      </c>
      <c r="C1391" s="4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4">
        <v>1869</v>
      </c>
      <c r="C1392" s="4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4">
        <v>7234</v>
      </c>
      <c r="C1393" s="4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4">
        <v>11360</v>
      </c>
      <c r="C1394" s="4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4">
        <v>643</v>
      </c>
      <c r="C1395" s="4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4">
        <v>1096</v>
      </c>
      <c r="C1396" s="4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4">
        <v>51689</v>
      </c>
      <c r="C1397" s="4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4">
        <v>2456</v>
      </c>
      <c r="C1398" s="4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4">
        <v>6000</v>
      </c>
      <c r="C1399" s="4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4">
        <v>2318</v>
      </c>
      <c r="C1400" s="4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4">
        <v>3265</v>
      </c>
      <c r="C1401" s="4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64"/>
      <c r="B1402" s="164"/>
      <c r="C1402" s="165"/>
      <c r="D1402" s="165"/>
      <c r="E1402" s="165"/>
      <c r="F1402" s="165"/>
      <c r="G1402" s="16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7" t="s">
        <v>281</v>
      </c>
      <c r="B1403" s="147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41" t="s">
        <v>15</v>
      </c>
      <c r="B1404" s="158" t="s">
        <v>263</v>
      </c>
      <c r="C1404" s="4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41"/>
      <c r="B1405" s="159"/>
      <c r="C1405" s="4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41"/>
      <c r="B1406" s="160"/>
      <c r="C1406" s="4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4">
        <v>2221</v>
      </c>
      <c r="C1407" s="4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4">
        <v>5134</v>
      </c>
      <c r="C1408" s="4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4">
        <v>1118</v>
      </c>
      <c r="C1409" s="4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4">
        <v>10655</v>
      </c>
      <c r="C1410" s="4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9" t="s">
        <v>71</v>
      </c>
      <c r="B1411" s="134">
        <v>4554</v>
      </c>
      <c r="C1411" s="4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4">
        <v>1197</v>
      </c>
      <c r="C1412" s="4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4">
        <v>12356</v>
      </c>
      <c r="C1413" s="4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4">
        <v>3925</v>
      </c>
      <c r="C1414" s="4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4">
        <v>60543</v>
      </c>
      <c r="C1415" s="4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4">
        <v>2080</v>
      </c>
      <c r="C1416" s="4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4">
        <v>2079</v>
      </c>
      <c r="C1417" s="4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4">
        <v>853</v>
      </c>
      <c r="C1418" s="4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4">
        <v>2122</v>
      </c>
      <c r="C1419" s="4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4">
        <v>798</v>
      </c>
      <c r="C1420" s="4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4">
        <v>2135</v>
      </c>
      <c r="C1421" s="4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4">
        <v>13992</v>
      </c>
      <c r="C1422" s="4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4">
        <v>1485</v>
      </c>
      <c r="C1423" s="4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4">
        <v>2611</v>
      </c>
      <c r="C1424" s="4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4">
        <v>13235</v>
      </c>
      <c r="C1425" s="4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4">
        <v>11314</v>
      </c>
      <c r="C1426" s="4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4">
        <v>3871</v>
      </c>
      <c r="C1427" s="4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4">
        <v>2824</v>
      </c>
      <c r="C1428" s="4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4">
        <v>817</v>
      </c>
      <c r="C1429" s="4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4">
        <v>4786</v>
      </c>
      <c r="C1430" s="4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4">
        <v>4249</v>
      </c>
      <c r="C1431" s="4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4">
        <v>5185</v>
      </c>
      <c r="C1432" s="4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4">
        <v>14521</v>
      </c>
      <c r="C1433" s="4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64"/>
      <c r="B1434" s="164"/>
      <c r="C1434" s="165"/>
      <c r="D1434" s="165"/>
      <c r="E1434" s="165"/>
      <c r="F1434" s="165"/>
      <c r="G1434" s="16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7" t="s">
        <v>281</v>
      </c>
      <c r="B1435" s="147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41" t="s">
        <v>15</v>
      </c>
      <c r="B1436" s="158" t="s">
        <v>263</v>
      </c>
      <c r="C1436" s="4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41"/>
      <c r="B1437" s="159"/>
      <c r="C1437" s="4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41"/>
      <c r="B1438" s="160"/>
      <c r="C1438" s="4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4">
        <v>90502</v>
      </c>
      <c r="C1439" s="4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4">
        <v>2657</v>
      </c>
      <c r="C1440" s="4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3">
        <f>SUM(B1439:B1440,B1407:B1433,B1375:B1401,B1343:B1369)</f>
        <v>602630</v>
      </c>
      <c r="C1441" s="4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94" t="s">
        <v>240</v>
      </c>
      <c r="B1442" s="194"/>
      <c r="C1442" s="195"/>
      <c r="D1442" s="195"/>
      <c r="E1442" s="195"/>
      <c r="F1442" s="195"/>
      <c r="G1442" s="195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264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66"/>
      <c r="B1445" s="166"/>
      <c r="C1445" s="166"/>
      <c r="D1445" s="166"/>
      <c r="E1445" s="166"/>
      <c r="F1445" s="166"/>
      <c r="G1445" s="166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7" t="s">
        <v>466</v>
      </c>
      <c r="B1446" s="147"/>
      <c r="C1446" s="147"/>
      <c r="D1446" s="147"/>
      <c r="E1446" s="147"/>
      <c r="F1446" s="147"/>
      <c r="G1446" s="147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52" t="s">
        <v>1</v>
      </c>
      <c r="B1447" s="152" t="s">
        <v>332</v>
      </c>
      <c r="C1447" s="152" t="s">
        <v>333</v>
      </c>
      <c r="D1447" s="152" t="s">
        <v>334</v>
      </c>
      <c r="E1447" s="152" t="s">
        <v>463</v>
      </c>
      <c r="F1447" s="152" t="s">
        <v>464</v>
      </c>
      <c r="G1447" s="158" t="s">
        <v>465</v>
      </c>
      <c r="H1447" s="44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63"/>
      <c r="B1448" s="163"/>
      <c r="C1448" s="163"/>
      <c r="D1448" s="163"/>
      <c r="E1448" s="163"/>
      <c r="F1448" s="163"/>
      <c r="G1448" s="159"/>
      <c r="H1448" s="44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3"/>
      <c r="B1449" s="153"/>
      <c r="C1449" s="153"/>
      <c r="D1449" s="153"/>
      <c r="E1449" s="153"/>
      <c r="F1449" s="153"/>
      <c r="G1449" s="160"/>
      <c r="H1449" s="44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8">
        <v>0.22632871817775793</v>
      </c>
      <c r="H1450" s="44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9">
        <v>0.2105010788779669</v>
      </c>
      <c r="H1451" s="44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9">
        <v>0.23339011925042588</v>
      </c>
      <c r="H1452" s="44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9">
        <v>0.1456427539720751</v>
      </c>
      <c r="H1453" s="44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9">
        <v>0.18711033274956218</v>
      </c>
      <c r="H1454" s="44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9">
        <v>0.21769862762197642</v>
      </c>
      <c r="H1455" s="44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9">
        <v>0.13012595889762288</v>
      </c>
      <c r="H1456" s="44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9">
        <v>0.16523313716613852</v>
      </c>
      <c r="H1457" s="44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9">
        <v>0.13316727342402759</v>
      </c>
      <c r="H1458" s="44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9">
        <v>0.24278333412333508</v>
      </c>
      <c r="H1459" s="44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9">
        <v>0.19907883735310489</v>
      </c>
      <c r="H1460" s="44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61" t="s">
        <v>240</v>
      </c>
      <c r="B1461" s="161"/>
      <c r="C1461" s="161"/>
      <c r="D1461" s="161"/>
      <c r="E1461" s="161"/>
      <c r="F1461" s="161"/>
      <c r="G1461" s="16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220" t="s">
        <v>244</v>
      </c>
      <c r="B1462" s="220"/>
      <c r="C1462" s="220"/>
      <c r="D1462" s="220"/>
      <c r="E1462" s="220"/>
      <c r="F1462" s="220"/>
      <c r="G1462" s="220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225"/>
      <c r="B1463" s="225"/>
      <c r="C1463" s="225"/>
      <c r="D1463" s="225"/>
      <c r="E1463" s="225"/>
      <c r="F1463" s="225"/>
      <c r="G1463" s="225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66"/>
      <c r="B1464" s="166"/>
      <c r="C1464" s="166"/>
      <c r="D1464" s="166"/>
      <c r="E1464" s="166"/>
      <c r="F1464" s="166"/>
      <c r="G1464" s="166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7" t="s">
        <v>282</v>
      </c>
      <c r="B1465" s="147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52" t="s">
        <v>235</v>
      </c>
      <c r="B1466" s="158" t="s">
        <v>262</v>
      </c>
      <c r="C1466" s="87"/>
      <c r="D1466" s="48"/>
      <c r="E1466" s="48"/>
      <c r="F1466" s="48"/>
      <c r="G1466" s="48"/>
      <c r="H1466" s="48"/>
      <c r="I1466" s="48"/>
      <c r="J1466" s="169"/>
      <c r="K1466" s="170"/>
      <c r="L1466" s="170"/>
      <c r="M1466" s="169"/>
      <c r="N1466" s="169"/>
      <c r="O1466" s="169"/>
      <c r="P1466" s="169"/>
      <c r="Q1466" s="169"/>
      <c r="R1466" s="169"/>
      <c r="S1466" s="169"/>
      <c r="T1466" s="170"/>
      <c r="U1466" s="170"/>
      <c r="V1466" s="169"/>
      <c r="W1466" s="169"/>
      <c r="X1466" s="169"/>
      <c r="Y1466" s="169"/>
      <c r="Z1466" s="169"/>
      <c r="AA1466" s="169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63"/>
      <c r="B1467" s="159"/>
      <c r="C1467" s="87"/>
      <c r="D1467" s="48"/>
      <c r="E1467" s="48"/>
      <c r="F1467" s="48"/>
      <c r="G1467" s="48"/>
      <c r="H1467" s="48"/>
      <c r="I1467" s="48"/>
      <c r="J1467" s="169"/>
      <c r="K1467" s="170"/>
      <c r="L1467" s="170"/>
      <c r="M1467" s="169"/>
      <c r="N1467" s="169"/>
      <c r="O1467" s="169"/>
      <c r="P1467" s="169"/>
      <c r="Q1467" s="169"/>
      <c r="R1467" s="169"/>
      <c r="S1467" s="169"/>
      <c r="T1467" s="170"/>
      <c r="U1467" s="170"/>
      <c r="V1467" s="169"/>
      <c r="W1467" s="169"/>
      <c r="X1467" s="169"/>
      <c r="Y1467" s="169"/>
      <c r="Z1467" s="169"/>
      <c r="AA1467" s="169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3"/>
      <c r="B1468" s="160"/>
      <c r="C1468" s="87"/>
      <c r="D1468" s="48"/>
      <c r="E1468" s="48"/>
      <c r="F1468" s="48"/>
      <c r="G1468" s="48"/>
      <c r="H1468" s="48"/>
      <c r="I1468" s="48"/>
      <c r="J1468" s="169"/>
      <c r="K1468" s="170"/>
      <c r="L1468" s="170"/>
      <c r="M1468" s="169"/>
      <c r="N1468" s="169"/>
      <c r="O1468" s="169"/>
      <c r="P1468" s="169"/>
      <c r="Q1468" s="169"/>
      <c r="R1468" s="169"/>
      <c r="S1468" s="169"/>
      <c r="T1468" s="170"/>
      <c r="U1468" s="170"/>
      <c r="V1468" s="169"/>
      <c r="W1468" s="169"/>
      <c r="X1468" s="169"/>
      <c r="Y1468" s="169"/>
      <c r="Z1468" s="169"/>
      <c r="AA1468" s="169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4">
        <v>254915</v>
      </c>
      <c r="C1469" s="66"/>
      <c r="D1469" s="130"/>
      <c r="E1469" s="40"/>
      <c r="F1469" s="130"/>
      <c r="G1469" s="40"/>
      <c r="H1469" s="40"/>
      <c r="I1469" s="40"/>
      <c r="J1469" s="40"/>
      <c r="K1469" s="40"/>
      <c r="L1469" s="40"/>
      <c r="M1469" s="130"/>
      <c r="N1469" s="40"/>
      <c r="O1469" s="130"/>
      <c r="P1469" s="40"/>
      <c r="Q1469" s="40"/>
      <c r="R1469" s="40"/>
      <c r="S1469" s="40"/>
      <c r="T1469" s="40"/>
      <c r="U1469" s="40"/>
      <c r="V1469" s="130"/>
      <c r="W1469" s="40"/>
      <c r="X1469" s="130"/>
      <c r="Y1469" s="40"/>
      <c r="Z1469" s="40"/>
      <c r="AA1469" s="40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226</v>
      </c>
      <c r="B1470" s="134">
        <v>80909</v>
      </c>
      <c r="C1470" s="66"/>
      <c r="D1470" s="57"/>
      <c r="E1470" s="40"/>
      <c r="F1470" s="57"/>
      <c r="G1470" s="40"/>
      <c r="H1470" s="40"/>
      <c r="I1470" s="40"/>
      <c r="J1470" s="40"/>
      <c r="K1470" s="40"/>
      <c r="L1470" s="40"/>
      <c r="M1470" s="57"/>
      <c r="N1470" s="40"/>
      <c r="O1470" s="57"/>
      <c r="P1470" s="40"/>
      <c r="Q1470" s="40"/>
      <c r="R1470" s="40"/>
      <c r="S1470" s="40"/>
      <c r="T1470" s="40"/>
      <c r="U1470" s="40"/>
      <c r="V1470" s="57"/>
      <c r="W1470" s="40"/>
      <c r="X1470" s="57"/>
      <c r="Y1470" s="40"/>
      <c r="Z1470" s="40"/>
      <c r="AA1470" s="40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228</v>
      </c>
      <c r="B1471" s="135">
        <v>0.317</v>
      </c>
      <c r="C1471" s="66"/>
      <c r="D1471" s="57"/>
      <c r="E1471" s="40"/>
      <c r="F1471" s="57"/>
      <c r="G1471" s="40"/>
      <c r="H1471" s="40"/>
      <c r="I1471" s="40"/>
      <c r="J1471" s="40"/>
      <c r="K1471" s="40"/>
      <c r="L1471" s="40"/>
      <c r="M1471" s="57"/>
      <c r="N1471" s="40"/>
      <c r="O1471" s="57"/>
      <c r="P1471" s="40"/>
      <c r="Q1471" s="40"/>
      <c r="R1471" s="40"/>
      <c r="S1471" s="40"/>
      <c r="T1471" s="40"/>
      <c r="U1471" s="40"/>
      <c r="V1471" s="57"/>
      <c r="W1471" s="40"/>
      <c r="X1471" s="57"/>
      <c r="Y1471" s="40"/>
      <c r="Z1471" s="40"/>
      <c r="AA1471" s="40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4">
        <v>76257</v>
      </c>
      <c r="C1472" s="66"/>
      <c r="D1472" s="57"/>
      <c r="E1472" s="40"/>
      <c r="F1472" s="57"/>
      <c r="G1472" s="40"/>
      <c r="H1472" s="40"/>
      <c r="I1472" s="40"/>
      <c r="J1472" s="40"/>
      <c r="K1472" s="40"/>
      <c r="L1472" s="40"/>
      <c r="M1472" s="57"/>
      <c r="N1472" s="40"/>
      <c r="O1472" s="57"/>
      <c r="P1472" s="40"/>
      <c r="Q1472" s="40"/>
      <c r="R1472" s="40"/>
      <c r="S1472" s="40"/>
      <c r="T1472" s="40"/>
      <c r="U1472" s="40"/>
      <c r="V1472" s="57"/>
      <c r="W1472" s="40"/>
      <c r="X1472" s="57"/>
      <c r="Y1472" s="40"/>
      <c r="Z1472" s="40"/>
      <c r="AA1472" s="40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4">
        <v>4652</v>
      </c>
      <c r="C1473" s="66"/>
      <c r="D1473" s="57"/>
      <c r="E1473" s="40"/>
      <c r="F1473" s="57"/>
      <c r="G1473" s="40"/>
      <c r="H1473" s="40"/>
      <c r="I1473" s="40"/>
      <c r="J1473" s="40"/>
      <c r="K1473" s="49"/>
      <c r="L1473" s="40"/>
      <c r="M1473" s="57"/>
      <c r="N1473" s="40"/>
      <c r="O1473" s="57"/>
      <c r="P1473" s="40"/>
      <c r="Q1473" s="40"/>
      <c r="R1473" s="40"/>
      <c r="S1473" s="40"/>
      <c r="T1473" s="49"/>
      <c r="U1473" s="40"/>
      <c r="V1473" s="57"/>
      <c r="W1473" s="40"/>
      <c r="X1473" s="57"/>
      <c r="Y1473" s="40"/>
      <c r="Z1473" s="40"/>
      <c r="AA1473" s="40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227</v>
      </c>
      <c r="B1474" s="135">
        <v>5.7000000000000002E-2</v>
      </c>
      <c r="C1474" s="66"/>
      <c r="D1474" s="57"/>
      <c r="E1474" s="40"/>
      <c r="F1474" s="57"/>
      <c r="G1474" s="40"/>
      <c r="H1474" s="40"/>
      <c r="I1474" s="40"/>
      <c r="J1474" s="40"/>
      <c r="K1474" s="49"/>
      <c r="L1474" s="40"/>
      <c r="M1474" s="57"/>
      <c r="N1474" s="40"/>
      <c r="O1474" s="57"/>
      <c r="P1474" s="40"/>
      <c r="Q1474" s="40"/>
      <c r="R1474" s="40"/>
      <c r="S1474" s="40"/>
      <c r="T1474" s="49"/>
      <c r="U1474" s="40"/>
      <c r="V1474" s="57"/>
      <c r="W1474" s="40"/>
      <c r="X1474" s="57"/>
      <c r="Y1474" s="40"/>
      <c r="Z1474" s="40"/>
      <c r="AA1474" s="40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61" t="s">
        <v>240</v>
      </c>
      <c r="B1475" s="161"/>
      <c r="C1475" s="162"/>
      <c r="D1475" s="162"/>
      <c r="E1475" s="162"/>
      <c r="F1475" s="162"/>
      <c r="G1475" s="162"/>
      <c r="H1475" s="40"/>
      <c r="I1475" s="131"/>
      <c r="J1475" s="40"/>
      <c r="K1475" s="131"/>
      <c r="L1475" s="40"/>
      <c r="M1475" s="40"/>
      <c r="N1475" s="40"/>
      <c r="O1475" s="40"/>
      <c r="P1475" s="49"/>
      <c r="Q1475" s="40"/>
      <c r="R1475" s="131"/>
      <c r="S1475" s="40"/>
      <c r="T1475" s="131"/>
      <c r="U1475" s="40"/>
      <c r="V1475" s="40"/>
      <c r="W1475" s="40"/>
      <c r="X1475" s="40"/>
      <c r="Y1475" s="49"/>
      <c r="Z1475" s="40"/>
      <c r="AA1475" s="131"/>
      <c r="AB1475" s="40"/>
      <c r="AC1475" s="131"/>
      <c r="AD1475" s="40"/>
      <c r="AE1475" s="40"/>
      <c r="AF1475" s="4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264</v>
      </c>
      <c r="B1476" s="140"/>
      <c r="C1476" s="140"/>
      <c r="D1476" s="140"/>
      <c r="E1476" s="140"/>
      <c r="F1476" s="140"/>
      <c r="G1476" s="140"/>
      <c r="H1476" s="40"/>
      <c r="I1476" s="131"/>
      <c r="J1476" s="40"/>
      <c r="K1476" s="131"/>
      <c r="L1476" s="40"/>
      <c r="M1476" s="40"/>
      <c r="N1476" s="40"/>
      <c r="O1476" s="40"/>
      <c r="P1476" s="49"/>
      <c r="Q1476" s="40"/>
      <c r="R1476" s="131"/>
      <c r="S1476" s="40"/>
      <c r="T1476" s="131"/>
      <c r="U1476" s="40"/>
      <c r="V1476" s="40"/>
      <c r="W1476" s="40"/>
      <c r="X1476" s="40"/>
      <c r="Y1476" s="49"/>
      <c r="Z1476" s="40"/>
      <c r="AA1476" s="131"/>
      <c r="AB1476" s="40"/>
      <c r="AC1476" s="131"/>
      <c r="AD1476" s="40"/>
      <c r="AE1476" s="40"/>
      <c r="AF1476" s="4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7" t="s">
        <v>462</v>
      </c>
      <c r="B1479" s="147"/>
      <c r="C1479" s="147"/>
      <c r="D1479" s="147"/>
      <c r="E1479" s="147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5" t="s">
        <v>4</v>
      </c>
      <c r="B1480" s="148" t="s">
        <v>9</v>
      </c>
      <c r="C1480" s="148" t="s">
        <v>117</v>
      </c>
      <c r="D1480" s="148" t="s">
        <v>118</v>
      </c>
      <c r="E1480" s="150" t="s">
        <v>131</v>
      </c>
      <c r="F1480" s="44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6"/>
      <c r="B1481" s="149"/>
      <c r="C1481" s="149"/>
      <c r="D1481" s="149"/>
      <c r="E1481" s="151"/>
      <c r="F1481" s="44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4" t="s">
        <v>9</v>
      </c>
      <c r="B1482" s="7">
        <f>SUM(C1482:E1482,B1516:E1516)</f>
        <v>151566</v>
      </c>
      <c r="C1482" s="134">
        <v>102304</v>
      </c>
      <c r="D1482" s="134">
        <v>33629</v>
      </c>
      <c r="E1482" s="134">
        <v>835</v>
      </c>
      <c r="F1482" s="44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5" t="s">
        <v>154</v>
      </c>
      <c r="B1483" s="8">
        <f t="shared" ref="B1483:B1511" si="24">SUM(C1483:E1483,B1517:E1517)</f>
        <v>44351</v>
      </c>
      <c r="C1483" s="134">
        <v>26199</v>
      </c>
      <c r="D1483" s="134">
        <v>11370</v>
      </c>
      <c r="E1483" s="134">
        <v>194</v>
      </c>
      <c r="F1483" s="44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4">
        <v>15</v>
      </c>
      <c r="B1484" s="8">
        <f t="shared" si="24"/>
        <v>2469</v>
      </c>
      <c r="C1484" s="134">
        <v>1698</v>
      </c>
      <c r="D1484" s="134">
        <v>584</v>
      </c>
      <c r="E1484" s="134">
        <v>14</v>
      </c>
      <c r="F1484" s="44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5" t="s">
        <v>137</v>
      </c>
      <c r="B1485" s="8">
        <f t="shared" si="24"/>
        <v>5085</v>
      </c>
      <c r="C1485" s="134">
        <v>3325</v>
      </c>
      <c r="D1485" s="134">
        <v>1178</v>
      </c>
      <c r="E1485" s="134">
        <v>11</v>
      </c>
      <c r="F1485" s="44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5" t="s">
        <v>138</v>
      </c>
      <c r="B1486" s="8">
        <f t="shared" si="24"/>
        <v>19077</v>
      </c>
      <c r="C1486" s="134">
        <v>12166</v>
      </c>
      <c r="D1486" s="134">
        <v>4885</v>
      </c>
      <c r="E1486" s="134">
        <v>119</v>
      </c>
      <c r="F1486" s="44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5" t="s">
        <v>139</v>
      </c>
      <c r="B1487" s="8">
        <f t="shared" si="24"/>
        <v>21485</v>
      </c>
      <c r="C1487" s="134">
        <v>14624</v>
      </c>
      <c r="D1487" s="134">
        <v>4435</v>
      </c>
      <c r="E1487" s="134">
        <v>139</v>
      </c>
      <c r="F1487" s="44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5" t="s">
        <v>140</v>
      </c>
      <c r="B1488" s="8">
        <f t="shared" si="24"/>
        <v>16524</v>
      </c>
      <c r="C1488" s="134">
        <v>11604</v>
      </c>
      <c r="D1488" s="134">
        <v>3560</v>
      </c>
      <c r="E1488" s="134">
        <v>67</v>
      </c>
      <c r="F1488" s="44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5" t="s">
        <v>148</v>
      </c>
      <c r="B1489" s="8">
        <f t="shared" si="24"/>
        <v>17136</v>
      </c>
      <c r="C1489" s="134">
        <v>12340</v>
      </c>
      <c r="D1489" s="134">
        <v>3763</v>
      </c>
      <c r="E1489" s="134">
        <v>158</v>
      </c>
      <c r="F1489" s="44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5" t="s">
        <v>112</v>
      </c>
      <c r="B1490" s="8">
        <f t="shared" si="24"/>
        <v>14932</v>
      </c>
      <c r="C1490" s="134">
        <v>11592</v>
      </c>
      <c r="D1490" s="134">
        <v>2583</v>
      </c>
      <c r="E1490" s="134">
        <v>87</v>
      </c>
      <c r="F1490" s="44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5" t="s">
        <v>143</v>
      </c>
      <c r="B1491" s="8">
        <f t="shared" si="24"/>
        <v>10507</v>
      </c>
      <c r="C1491" s="134">
        <v>8756</v>
      </c>
      <c r="D1491" s="134">
        <v>1271</v>
      </c>
      <c r="E1491" s="134">
        <v>46</v>
      </c>
      <c r="F1491" s="44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6" t="s">
        <v>115</v>
      </c>
      <c r="B1492" s="8">
        <f t="shared" si="24"/>
        <v>67787</v>
      </c>
      <c r="C1492" s="134">
        <v>45575</v>
      </c>
      <c r="D1492" s="134">
        <v>15586</v>
      </c>
      <c r="E1492" s="134">
        <v>359</v>
      </c>
      <c r="F1492" s="44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5" t="s">
        <v>154</v>
      </c>
      <c r="B1493" s="8">
        <f t="shared" si="24"/>
        <v>22711</v>
      </c>
      <c r="C1493" s="134">
        <v>13464</v>
      </c>
      <c r="D1493" s="134">
        <v>6209</v>
      </c>
      <c r="E1493" s="134">
        <v>94</v>
      </c>
      <c r="F1493" s="44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4">
        <v>15</v>
      </c>
      <c r="B1494" s="8">
        <f t="shared" si="24"/>
        <v>1357</v>
      </c>
      <c r="C1494" s="134">
        <v>981</v>
      </c>
      <c r="D1494" s="134">
        <v>299</v>
      </c>
      <c r="E1494" s="134">
        <v>11</v>
      </c>
      <c r="F1494" s="44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5" t="s">
        <v>137</v>
      </c>
      <c r="B1495" s="8">
        <f t="shared" si="24"/>
        <v>2494</v>
      </c>
      <c r="C1495" s="134">
        <v>1651</v>
      </c>
      <c r="D1495" s="134">
        <v>597</v>
      </c>
      <c r="E1495" s="134">
        <v>11</v>
      </c>
      <c r="F1495" s="44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5" t="s">
        <v>138</v>
      </c>
      <c r="B1496" s="8">
        <f t="shared" si="24"/>
        <v>8294</v>
      </c>
      <c r="C1496" s="134">
        <v>5336</v>
      </c>
      <c r="D1496" s="134">
        <v>2118</v>
      </c>
      <c r="E1496" s="134">
        <v>73</v>
      </c>
      <c r="F1496" s="44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5" t="s">
        <v>139</v>
      </c>
      <c r="B1497" s="8">
        <f t="shared" si="24"/>
        <v>7978</v>
      </c>
      <c r="C1497" s="134">
        <v>5522</v>
      </c>
      <c r="D1497" s="134">
        <v>1495</v>
      </c>
      <c r="E1497" s="134">
        <v>68</v>
      </c>
      <c r="F1497" s="44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5" t="s">
        <v>140</v>
      </c>
      <c r="B1498" s="8">
        <f t="shared" si="24"/>
        <v>6744</v>
      </c>
      <c r="C1498" s="134">
        <v>4773</v>
      </c>
      <c r="D1498" s="134">
        <v>1485</v>
      </c>
      <c r="E1498" s="134">
        <v>11</v>
      </c>
      <c r="F1498" s="44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5" t="s">
        <v>148</v>
      </c>
      <c r="B1499" s="8">
        <f t="shared" si="24"/>
        <v>7802</v>
      </c>
      <c r="C1499" s="134">
        <v>5729</v>
      </c>
      <c r="D1499" s="134">
        <v>1617</v>
      </c>
      <c r="E1499" s="134">
        <v>38</v>
      </c>
      <c r="F1499" s="44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5" t="s">
        <v>112</v>
      </c>
      <c r="B1500" s="8">
        <f t="shared" si="24"/>
        <v>7075</v>
      </c>
      <c r="C1500" s="134">
        <v>5408</v>
      </c>
      <c r="D1500" s="134">
        <v>1297</v>
      </c>
      <c r="E1500" s="134">
        <v>29</v>
      </c>
      <c r="F1500" s="44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5" t="s">
        <v>143</v>
      </c>
      <c r="B1501" s="8">
        <f t="shared" si="24"/>
        <v>3332</v>
      </c>
      <c r="C1501" s="134">
        <v>2711</v>
      </c>
      <c r="D1501" s="134">
        <v>469</v>
      </c>
      <c r="E1501" s="134">
        <v>24</v>
      </c>
      <c r="F1501" s="44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6" t="s">
        <v>116</v>
      </c>
      <c r="B1502" s="8">
        <f t="shared" si="24"/>
        <v>83779</v>
      </c>
      <c r="C1502" s="134">
        <v>56729</v>
      </c>
      <c r="D1502" s="134">
        <v>18043</v>
      </c>
      <c r="E1502" s="134">
        <v>476</v>
      </c>
      <c r="F1502" s="44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5" t="s">
        <v>154</v>
      </c>
      <c r="B1503" s="8">
        <f t="shared" si="24"/>
        <v>21640</v>
      </c>
      <c r="C1503" s="134">
        <v>12735</v>
      </c>
      <c r="D1503" s="134">
        <v>5161</v>
      </c>
      <c r="E1503" s="134">
        <v>100</v>
      </c>
      <c r="F1503" s="44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4">
        <v>15</v>
      </c>
      <c r="B1504" s="8">
        <f t="shared" si="24"/>
        <v>1112</v>
      </c>
      <c r="C1504" s="134">
        <v>717</v>
      </c>
      <c r="D1504" s="134">
        <v>285</v>
      </c>
      <c r="E1504" s="134">
        <v>3</v>
      </c>
      <c r="F1504" s="44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5" t="s">
        <v>137</v>
      </c>
      <c r="B1505" s="8">
        <f t="shared" si="24"/>
        <v>2591</v>
      </c>
      <c r="C1505" s="134">
        <v>1674</v>
      </c>
      <c r="D1505" s="134">
        <v>581</v>
      </c>
      <c r="E1505" s="134">
        <v>0</v>
      </c>
      <c r="F1505" s="44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5" t="s">
        <v>138</v>
      </c>
      <c r="B1506" s="8">
        <f t="shared" si="24"/>
        <v>10783</v>
      </c>
      <c r="C1506" s="134">
        <v>6830</v>
      </c>
      <c r="D1506" s="134">
        <v>2767</v>
      </c>
      <c r="E1506" s="134">
        <v>46</v>
      </c>
      <c r="F1506" s="44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1" t="s">
        <v>139</v>
      </c>
      <c r="B1507" s="8">
        <f t="shared" si="24"/>
        <v>13507</v>
      </c>
      <c r="C1507" s="134">
        <v>9102</v>
      </c>
      <c r="D1507" s="134">
        <v>2940</v>
      </c>
      <c r="E1507" s="134">
        <v>71</v>
      </c>
      <c r="F1507" s="44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1" t="s">
        <v>140</v>
      </c>
      <c r="B1508" s="8">
        <f t="shared" si="24"/>
        <v>9780</v>
      </c>
      <c r="C1508" s="134">
        <v>6831</v>
      </c>
      <c r="D1508" s="134">
        <v>2075</v>
      </c>
      <c r="E1508" s="134">
        <v>56</v>
      </c>
      <c r="F1508" s="44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1" t="s">
        <v>148</v>
      </c>
      <c r="B1509" s="8">
        <f t="shared" si="24"/>
        <v>9334</v>
      </c>
      <c r="C1509" s="134">
        <v>6611</v>
      </c>
      <c r="D1509" s="134">
        <v>2146</v>
      </c>
      <c r="E1509" s="134">
        <v>120</v>
      </c>
      <c r="F1509" s="44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1" t="s">
        <v>112</v>
      </c>
      <c r="B1510" s="8">
        <f t="shared" si="24"/>
        <v>7857</v>
      </c>
      <c r="C1510" s="134">
        <v>6184</v>
      </c>
      <c r="D1510" s="134">
        <v>1286</v>
      </c>
      <c r="E1510" s="134">
        <v>58</v>
      </c>
      <c r="F1510" s="44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2" t="s">
        <v>143</v>
      </c>
      <c r="B1511" s="19">
        <f t="shared" si="24"/>
        <v>7175</v>
      </c>
      <c r="C1511" s="134">
        <v>6045</v>
      </c>
      <c r="D1511" s="134">
        <v>802</v>
      </c>
      <c r="E1511" s="134">
        <v>22</v>
      </c>
      <c r="F1511" s="44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143"/>
      <c r="B1512" s="143"/>
      <c r="C1512" s="143"/>
      <c r="D1512" s="143"/>
      <c r="E1512" s="143"/>
      <c r="F1512" s="144"/>
      <c r="G1512" s="14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145" t="s">
        <v>283</v>
      </c>
      <c r="B1513" s="145"/>
      <c r="C1513" s="145"/>
      <c r="D1513" s="145"/>
      <c r="E1513" s="145"/>
      <c r="F1513" s="146"/>
      <c r="G1513" s="14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54" t="s">
        <v>4</v>
      </c>
      <c r="B1514" s="152" t="s">
        <v>155</v>
      </c>
      <c r="C1514" s="152" t="s">
        <v>119</v>
      </c>
      <c r="D1514" s="141" t="s">
        <v>120</v>
      </c>
      <c r="E1514" s="142" t="s">
        <v>121</v>
      </c>
      <c r="F1514" s="44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55"/>
      <c r="B1515" s="153"/>
      <c r="C1515" s="153"/>
      <c r="D1515" s="141"/>
      <c r="E1515" s="142"/>
      <c r="F1515" s="44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80" t="s">
        <v>9</v>
      </c>
      <c r="B1516" s="134">
        <v>709</v>
      </c>
      <c r="C1516" s="134">
        <v>728</v>
      </c>
      <c r="D1516" s="134">
        <v>7183</v>
      </c>
      <c r="E1516" s="134">
        <v>6178</v>
      </c>
      <c r="F1516" s="44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1" t="s">
        <v>154</v>
      </c>
      <c r="B1517" s="134">
        <v>101</v>
      </c>
      <c r="C1517" s="134">
        <v>94</v>
      </c>
      <c r="D1517" s="134">
        <v>4107</v>
      </c>
      <c r="E1517" s="134">
        <v>2286</v>
      </c>
      <c r="F1517" s="44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3">
        <v>15</v>
      </c>
      <c r="B1518" s="134">
        <v>4</v>
      </c>
      <c r="C1518" s="134">
        <v>0</v>
      </c>
      <c r="D1518" s="134">
        <v>36</v>
      </c>
      <c r="E1518" s="134">
        <v>133</v>
      </c>
      <c r="F1518" s="44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1" t="s">
        <v>137</v>
      </c>
      <c r="B1519" s="134">
        <v>27</v>
      </c>
      <c r="C1519" s="134">
        <v>73</v>
      </c>
      <c r="D1519" s="134">
        <v>228</v>
      </c>
      <c r="E1519" s="134">
        <v>243</v>
      </c>
      <c r="F1519" s="44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1" t="s">
        <v>138</v>
      </c>
      <c r="B1520" s="134">
        <v>86</v>
      </c>
      <c r="C1520" s="134">
        <v>203</v>
      </c>
      <c r="D1520" s="134">
        <v>737</v>
      </c>
      <c r="E1520" s="134">
        <v>881</v>
      </c>
      <c r="F1520" s="44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1" t="s">
        <v>139</v>
      </c>
      <c r="B1521" s="134">
        <v>269</v>
      </c>
      <c r="C1521" s="134">
        <v>130</v>
      </c>
      <c r="D1521" s="134">
        <v>957</v>
      </c>
      <c r="E1521" s="134">
        <v>931</v>
      </c>
      <c r="F1521" s="44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1" t="s">
        <v>140</v>
      </c>
      <c r="B1522" s="134">
        <v>84</v>
      </c>
      <c r="C1522" s="134">
        <v>101</v>
      </c>
      <c r="D1522" s="134">
        <v>378</v>
      </c>
      <c r="E1522" s="134">
        <v>730</v>
      </c>
      <c r="F1522" s="44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1" t="s">
        <v>148</v>
      </c>
      <c r="B1523" s="134">
        <v>24</v>
      </c>
      <c r="C1523" s="134">
        <v>61</v>
      </c>
      <c r="D1523" s="134">
        <v>370</v>
      </c>
      <c r="E1523" s="134">
        <v>420</v>
      </c>
      <c r="F1523" s="44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1" t="s">
        <v>112</v>
      </c>
      <c r="B1524" s="134">
        <v>36</v>
      </c>
      <c r="C1524" s="134">
        <v>31</v>
      </c>
      <c r="D1524" s="134">
        <v>243</v>
      </c>
      <c r="E1524" s="134">
        <v>360</v>
      </c>
      <c r="F1524" s="44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1" t="s">
        <v>143</v>
      </c>
      <c r="B1525" s="134">
        <v>78</v>
      </c>
      <c r="C1525" s="134">
        <v>35</v>
      </c>
      <c r="D1525" s="134">
        <v>127</v>
      </c>
      <c r="E1525" s="134">
        <v>194</v>
      </c>
      <c r="F1525" s="44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4">
        <v>230</v>
      </c>
      <c r="C1526" s="134">
        <v>305</v>
      </c>
      <c r="D1526" s="134">
        <v>2935</v>
      </c>
      <c r="E1526" s="134">
        <v>2797</v>
      </c>
      <c r="F1526" s="44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1" t="s">
        <v>154</v>
      </c>
      <c r="B1527" s="134">
        <v>39</v>
      </c>
      <c r="C1527" s="134">
        <v>16</v>
      </c>
      <c r="D1527" s="134">
        <v>1739</v>
      </c>
      <c r="E1527" s="134">
        <v>1150</v>
      </c>
      <c r="F1527" s="44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3">
        <v>15</v>
      </c>
      <c r="B1528" s="134">
        <v>0</v>
      </c>
      <c r="C1528" s="134">
        <v>0</v>
      </c>
      <c r="D1528" s="134">
        <v>18</v>
      </c>
      <c r="E1528" s="134">
        <v>48</v>
      </c>
      <c r="F1528" s="44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1" t="s">
        <v>137</v>
      </c>
      <c r="B1529" s="134">
        <v>0</v>
      </c>
      <c r="C1529" s="134">
        <v>42</v>
      </c>
      <c r="D1529" s="134">
        <v>56</v>
      </c>
      <c r="E1529" s="134">
        <v>137</v>
      </c>
      <c r="F1529" s="44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1" t="s">
        <v>138</v>
      </c>
      <c r="B1530" s="134">
        <v>24</v>
      </c>
      <c r="C1530" s="134">
        <v>115</v>
      </c>
      <c r="D1530" s="134">
        <v>317</v>
      </c>
      <c r="E1530" s="134">
        <v>311</v>
      </c>
      <c r="F1530" s="44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1" t="s">
        <v>139</v>
      </c>
      <c r="B1531" s="134">
        <v>97</v>
      </c>
      <c r="C1531" s="134">
        <v>69</v>
      </c>
      <c r="D1531" s="134">
        <v>335</v>
      </c>
      <c r="E1531" s="134">
        <v>392</v>
      </c>
      <c r="F1531" s="44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1" t="s">
        <v>140</v>
      </c>
      <c r="B1532" s="134">
        <v>12</v>
      </c>
      <c r="C1532" s="134">
        <v>13</v>
      </c>
      <c r="D1532" s="134">
        <v>168</v>
      </c>
      <c r="E1532" s="134">
        <v>282</v>
      </c>
      <c r="F1532" s="44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1" t="s">
        <v>148</v>
      </c>
      <c r="B1533" s="134">
        <v>12</v>
      </c>
      <c r="C1533" s="134">
        <v>39</v>
      </c>
      <c r="D1533" s="134">
        <v>172</v>
      </c>
      <c r="E1533" s="134">
        <v>195</v>
      </c>
      <c r="F1533" s="44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1" t="s">
        <v>112</v>
      </c>
      <c r="B1534" s="134">
        <v>16</v>
      </c>
      <c r="C1534" s="134">
        <v>6</v>
      </c>
      <c r="D1534" s="134">
        <v>113</v>
      </c>
      <c r="E1534" s="134">
        <v>206</v>
      </c>
      <c r="F1534" s="44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1" t="s">
        <v>143</v>
      </c>
      <c r="B1535" s="134">
        <v>30</v>
      </c>
      <c r="C1535" s="134">
        <v>5</v>
      </c>
      <c r="D1535" s="134">
        <v>17</v>
      </c>
      <c r="E1535" s="134">
        <v>76</v>
      </c>
      <c r="F1535" s="44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4">
        <v>479</v>
      </c>
      <c r="C1536" s="134">
        <v>423</v>
      </c>
      <c r="D1536" s="134">
        <v>4248</v>
      </c>
      <c r="E1536" s="134">
        <v>3381</v>
      </c>
      <c r="F1536" s="44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1" t="s">
        <v>154</v>
      </c>
      <c r="B1537" s="134">
        <v>62</v>
      </c>
      <c r="C1537" s="134">
        <v>78</v>
      </c>
      <c r="D1537" s="134">
        <v>2368</v>
      </c>
      <c r="E1537" s="134">
        <v>1136</v>
      </c>
      <c r="F1537" s="44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3">
        <v>15</v>
      </c>
      <c r="B1538" s="134">
        <v>4</v>
      </c>
      <c r="C1538" s="134">
        <v>0</v>
      </c>
      <c r="D1538" s="134">
        <v>18</v>
      </c>
      <c r="E1538" s="134">
        <v>85</v>
      </c>
      <c r="F1538" s="44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1" t="s">
        <v>137</v>
      </c>
      <c r="B1539" s="134">
        <v>27</v>
      </c>
      <c r="C1539" s="134">
        <v>31</v>
      </c>
      <c r="D1539" s="134">
        <v>172</v>
      </c>
      <c r="E1539" s="134">
        <v>106</v>
      </c>
      <c r="F1539" s="44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1" t="s">
        <v>138</v>
      </c>
      <c r="B1540" s="134">
        <v>62</v>
      </c>
      <c r="C1540" s="134">
        <v>88</v>
      </c>
      <c r="D1540" s="134">
        <v>420</v>
      </c>
      <c r="E1540" s="134">
        <v>570</v>
      </c>
      <c r="F1540" s="44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1" t="s">
        <v>139</v>
      </c>
      <c r="B1541" s="134">
        <v>172</v>
      </c>
      <c r="C1541" s="134">
        <v>61</v>
      </c>
      <c r="D1541" s="134">
        <v>622</v>
      </c>
      <c r="E1541" s="134">
        <v>539</v>
      </c>
      <c r="F1541" s="44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1" t="s">
        <v>140</v>
      </c>
      <c r="B1542" s="134">
        <v>72</v>
      </c>
      <c r="C1542" s="134">
        <v>88</v>
      </c>
      <c r="D1542" s="134">
        <v>210</v>
      </c>
      <c r="E1542" s="134">
        <v>448</v>
      </c>
      <c r="F1542" s="44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1" t="s">
        <v>148</v>
      </c>
      <c r="B1543" s="134">
        <v>12</v>
      </c>
      <c r="C1543" s="134">
        <v>22</v>
      </c>
      <c r="D1543" s="134">
        <v>198</v>
      </c>
      <c r="E1543" s="134">
        <v>225</v>
      </c>
      <c r="F1543" s="44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1" t="s">
        <v>112</v>
      </c>
      <c r="B1544" s="134">
        <v>20</v>
      </c>
      <c r="C1544" s="134">
        <v>25</v>
      </c>
      <c r="D1544" s="134">
        <v>130</v>
      </c>
      <c r="E1544" s="134">
        <v>154</v>
      </c>
      <c r="F1544" s="44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2" t="s">
        <v>143</v>
      </c>
      <c r="B1545" s="134">
        <v>48</v>
      </c>
      <c r="C1545" s="134">
        <v>30</v>
      </c>
      <c r="D1545" s="134">
        <v>110</v>
      </c>
      <c r="E1545" s="134">
        <v>118</v>
      </c>
      <c r="F1545" s="44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1" t="s">
        <v>240</v>
      </c>
      <c r="B1546" s="71"/>
      <c r="C1546" s="71"/>
      <c r="D1546" s="71"/>
      <c r="E1546" s="71"/>
      <c r="F1546" s="72"/>
      <c r="G1546" s="72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5" customFormat="1" ht="14.1" customHeight="1" x14ac:dyDescent="0.2">
      <c r="A1547" s="140" t="s">
        <v>264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9"/>
    </row>
  </sheetData>
  <mergeCells count="687"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634:B634"/>
    <mergeCell ref="A645:B645"/>
    <mergeCell ref="A642:B644"/>
    <mergeCell ref="A654:B654"/>
    <mergeCell ref="A623:B623"/>
    <mergeCell ref="A609:G609"/>
    <mergeCell ref="A632:B632"/>
    <mergeCell ref="E504:E506"/>
    <mergeCell ref="A494:A496"/>
    <mergeCell ref="C600:C602"/>
    <mergeCell ref="E600:E602"/>
    <mergeCell ref="A633:B633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9:B659"/>
    <mergeCell ref="A660:B660"/>
    <mergeCell ref="A661:B661"/>
    <mergeCell ref="A662:B662"/>
    <mergeCell ref="A663:B663"/>
    <mergeCell ref="A664:B664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218:G218"/>
    <mergeCell ref="A237:C237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A353:G353"/>
    <mergeCell ref="G323:G325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A534:G534"/>
    <mergeCell ref="A535:G535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A321:G321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F266:F268"/>
    <mergeCell ref="A322:G322"/>
    <mergeCell ref="E355:E357"/>
    <mergeCell ref="A354:G354"/>
    <mergeCell ref="G355:G357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2018-03-30T13:37:05Z</dcterms:created>
  <dcterms:modified xsi:type="dcterms:W3CDTF">2018-04-19T12:49:33Z</dcterms:modified>
</cp:coreProperties>
</file>